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defaultThemeVersion="124226"/>
  <mc:AlternateContent xmlns:mc="http://schemas.openxmlformats.org/markup-compatibility/2006">
    <mc:Choice Requires="x15">
      <x15ac:absPath xmlns:x15ac="http://schemas.microsoft.com/office/spreadsheetml/2010/11/ac" url="C:\Users\rpeacock\Documents\Filing Cabinet\Common Data Set\2020\"/>
    </mc:Choice>
  </mc:AlternateContent>
  <xr:revisionPtr revIDLastSave="0" documentId="13_ncr:1_{3D4899A5-3F2E-4D9F-BBF4-173B00081DC7}" xr6:coauthVersionLast="36" xr6:coauthVersionMax="36" xr10:uidLastSave="{00000000-0000-0000-0000-000000000000}"/>
  <bookViews>
    <workbookView xWindow="0" yWindow="0" windowWidth="17088" windowHeight="8472" firstSheet="1" activeTab="1" xr2:uid="{00000000-000D-0000-FFFF-FFFF00000000}"/>
  </bookViews>
  <sheets>
    <sheet name="General" sheetId="12" r:id="rId1"/>
    <sheet name="Enrollment and Persistence" sheetId="2" r:id="rId2"/>
    <sheet name="Admissions" sheetId="3" r:id="rId3"/>
    <sheet name="Transfer Admission" sheetId="5" r:id="rId4"/>
    <sheet name="Offerings" sheetId="13" r:id="rId5"/>
    <sheet name="Student Life" sheetId="6" r:id="rId6"/>
    <sheet name="Expenses" sheetId="7" r:id="rId7"/>
    <sheet name="Financial Aid" sheetId="8" r:id="rId8"/>
    <sheet name="Courses and Faculty" sheetId="9" r:id="rId9"/>
    <sheet name="CDS-J" sheetId="10" r:id="rId10"/>
    <sheet name="CDS Definitions" sheetId="11" r:id="rId11"/>
  </sheets>
  <definedNames>
    <definedName name="HTML_CodePage" hidden="1">1252</definedName>
    <definedName name="HTML_Control" localSheetId="4" hidden="1">{"'new stud attri'!$A$1:$J$58"}</definedName>
    <definedName name="HTML_Control" hidden="1">{"'new stud attri'!$A$1:$J$58"}</definedName>
    <definedName name="HTML_Description" hidden="1">"Source:  Survey of American Freshmen"</definedName>
    <definedName name="HTML_Email" hidden="1">""</definedName>
    <definedName name="HTML_Header" hidden="1">""</definedName>
    <definedName name="HTML_LastUpdate" hidden="1">"1/5/01"</definedName>
    <definedName name="HTML_LineAfter" hidden="1">TRUE</definedName>
    <definedName name="HTML_LineBefore" hidden="1">TRUE</definedName>
    <definedName name="HTML_Name" hidden="1">"Ross Peacock"</definedName>
    <definedName name="HTML_OBDlg2" hidden="1">TRUE</definedName>
    <definedName name="HTML_OBDlg4" hidden="1">TRUE</definedName>
    <definedName name="HTML_OS" hidden="1">0</definedName>
    <definedName name="HTML_PathFile" hidden="1">"E:\MacHTTP Software &amp; Docs\WWW\Databook\attributes.html"</definedName>
    <definedName name="HTML_Title" hidden="1">"2000-2001 Databook"</definedName>
    <definedName name="HTML1_1" hidden="1">"[databook]Sheet1!$A$7:$E$377"</definedName>
    <definedName name="HTML1_10" hidden="1">""</definedName>
    <definedName name="HTML1_11" hidden="1">-4146</definedName>
    <definedName name="HTML1_12" hidden="1">"Sardonicus II:databook3.html"</definedName>
    <definedName name="HTML1_2" hidden="1">1</definedName>
    <definedName name="HTML1_3" hidden="1">"Academic Year 1995-96"</definedName>
    <definedName name="HTML1_4" hidden="1">""</definedName>
    <definedName name="HTML1_5" hidden="1">""</definedName>
    <definedName name="HTML1_6" hidden="1">-4146</definedName>
    <definedName name="HTML1_7" hidden="1">-4146</definedName>
    <definedName name="HTML1_8" hidden="1">"4/4/96"</definedName>
    <definedName name="HTML1_9" hidden="1">"Ross Peacock"</definedName>
    <definedName name="HTML10_1" hidden="1">"'[9697databook]Sheet1'!$A$338:$D$382"</definedName>
    <definedName name="HTML10_10" hidden="1">""</definedName>
    <definedName name="HTML10_11" hidden="1">1</definedName>
    <definedName name="HTML10_12" hidden="1">"Sardonicus II:Filing Cabinet:Data Book:finance.html"</definedName>
    <definedName name="HTML10_2" hidden="1">1</definedName>
    <definedName name="HTML10_3" hidden="1">"Databook Finances"</definedName>
    <definedName name="HTML10_4" hidden="1">"Finances and Endowment"</definedName>
    <definedName name="HTML10_5" hidden="1">""</definedName>
    <definedName name="HTML10_6" hidden="1">-4146</definedName>
    <definedName name="HTML10_7" hidden="1">-4146</definedName>
    <definedName name="HTML10_8" hidden="1">"10/31/96"</definedName>
    <definedName name="HTML10_9" hidden="1">"Ross Peacock"</definedName>
    <definedName name="HTML11_1" hidden="1">"'[9697databook]Sheet1'!$A$211:$D$284"</definedName>
    <definedName name="HTML11_10" hidden="1">""</definedName>
    <definedName name="HTML11_11" hidden="1">1</definedName>
    <definedName name="HTML11_12" hidden="1">"Sardonicus II:Filing Cabinet:Data Book:temp2.html"</definedName>
    <definedName name="HTML11_2" hidden="1">1</definedName>
    <definedName name="HTML11_3" hidden="1">"9697databook"</definedName>
    <definedName name="HTML11_4" hidden="1">"Sheet1"</definedName>
    <definedName name="HTML11_5" hidden="1">""</definedName>
    <definedName name="HTML11_6" hidden="1">-4146</definedName>
    <definedName name="HTML11_7" hidden="1">-4146</definedName>
    <definedName name="HTML11_8" hidden="1">"11/21/96"</definedName>
    <definedName name="HTML11_9" hidden="1">"Ross Peacock"</definedName>
    <definedName name="HTML12_1" hidden="1">"'[9697databook]Sheet1'!$A$384:$D$389"</definedName>
    <definedName name="HTML12_10" hidden="1">""</definedName>
    <definedName name="HTML12_11" hidden="1">1</definedName>
    <definedName name="HTML12_12" hidden="1">"Sardonicus II:temp.html"</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definedName>
    <definedName name="HTML12_9" hidden="1">""</definedName>
    <definedName name="HTML13_1" hidden="1">"'[9697databook]Sheet1'!$A$286:$D$343"</definedName>
    <definedName name="HTML13_10" hidden="1">""</definedName>
    <definedName name="HTML13_11" hidden="1">1</definedName>
    <definedName name="HTML13_12" hidden="1">"Sardonicus II:HTTP Software:MacHTTP 2.0:MacHTTP Software &amp; Docs:WWW:Databook:attributes2.html"</definedName>
    <definedName name="HTML13_2" hidden="1">1</definedName>
    <definedName name="HTML13_3" hidden="1">"New Students"</definedName>
    <definedName name="HTML13_4" hidden="1">"New Student Characteristics"</definedName>
    <definedName name="HTML13_5" hidden="1">""</definedName>
    <definedName name="HTML13_6" hidden="1">-4146</definedName>
    <definedName name="HTML13_7" hidden="1">1</definedName>
    <definedName name="HTML13_8" hidden="1">"1/22/97"</definedName>
    <definedName name="HTML13_9" hidden="1">"Ross Peacock"</definedName>
    <definedName name="HTML14_1" hidden="1">"'[9798 Databook]General'!$A$1:$E$36"</definedName>
    <definedName name="HTML14_10" hidden="1">""</definedName>
    <definedName name="HTML14_11" hidden="1">1</definedName>
    <definedName name="HTML14_12" hidden="1">"Sardonicus II:HTTP Software:MacHTTP 2.0:MacHTTP Software &amp; Docs:WWW:Databook:gen_info.html"</definedName>
    <definedName name="HTML14_2" hidden="1">1</definedName>
    <definedName name="HTML14_3" hidden="1">"9798 Databook"</definedName>
    <definedName name="HTML14_4" hidden="1">"General Info"</definedName>
    <definedName name="HTML14_5" hidden="1">""</definedName>
    <definedName name="HTML14_6" hidden="1">1</definedName>
    <definedName name="HTML14_7" hidden="1">-4146</definedName>
    <definedName name="HTML14_8" hidden="1">"9/19/97"</definedName>
    <definedName name="HTML14_9" hidden="1">"Ross Peacock"</definedName>
    <definedName name="HTML15_1" hidden="1">"'[9798 Databook]Enrollment'!$A$1:$F$45"</definedName>
    <definedName name="HTML15_10" hidden="1">""</definedName>
    <definedName name="HTML15_11" hidden="1">1</definedName>
    <definedName name="HTML15_12" hidden="1">"Sardonicus II:HTTP Software:MacHTTP 2.0:MacHTTP Software &amp; Docs:WWW:Databook:enr_adm3.html"</definedName>
    <definedName name="HTML15_2" hidden="1">1</definedName>
    <definedName name="HTML15_3" hidden="1">"9798 Databook"</definedName>
    <definedName name="HTML15_4" hidden="1">"Enrollment"</definedName>
    <definedName name="HTML15_5" hidden="1">""</definedName>
    <definedName name="HTML15_6" hidden="1">-4146</definedName>
    <definedName name="HTML15_7" hidden="1">1</definedName>
    <definedName name="HTML15_8" hidden="1">"9/19/97"</definedName>
    <definedName name="HTML15_9" hidden="1">"Ross Peacock"</definedName>
    <definedName name="HTML16_1" hidden="1">"'[9798 Databook]Enrollment'!$A$2:$F$46"</definedName>
    <definedName name="HTML16_10" hidden="1">""</definedName>
    <definedName name="HTML16_11" hidden="1">1</definedName>
    <definedName name="HTML16_12" hidden="1">"Sardonicus II:HTTP Software:MacHTTP 2.0:MacHTTP Software &amp; Docs:WWW:Databook:enr_adm3.html"</definedName>
    <definedName name="HTML16_2" hidden="1">1</definedName>
    <definedName name="HTML16_3" hidden="1">"9798 Databook"</definedName>
    <definedName name="HTML16_4" hidden="1">"Enrollment"</definedName>
    <definedName name="HTML16_5" hidden="1">""</definedName>
    <definedName name="HTML16_6" hidden="1">-4146</definedName>
    <definedName name="HTML16_7" hidden="1">1</definedName>
    <definedName name="HTML16_8" hidden="1">"9/22/97"</definedName>
    <definedName name="HTML16_9" hidden="1">"Ross Peacock"</definedName>
    <definedName name="HTML17_1" hidden="1">"'[9798 Databook]Divisonal Enrollments'!$A$2:$F$35"</definedName>
    <definedName name="HTML17_10" hidden="1">""</definedName>
    <definedName name="HTML17_11" hidden="1">1</definedName>
    <definedName name="HTML17_12" hidden="1">"Sardonicus II:HTTP Software:MacHTTP 2.0:MacHTTP Software &amp; Docs:WWW:Databook:div_enroll.html"</definedName>
    <definedName name="HTML17_2" hidden="1">1</definedName>
    <definedName name="HTML17_3" hidden="1">"9798 Databook"</definedName>
    <definedName name="HTML17_4" hidden="1">"Divisonal Enrollments"</definedName>
    <definedName name="HTML17_5" hidden="1">""</definedName>
    <definedName name="HTML17_6" hidden="1">-4146</definedName>
    <definedName name="HTML17_7" hidden="1">1</definedName>
    <definedName name="HTML17_8" hidden="1">"9/22/97"</definedName>
    <definedName name="HTML17_9" hidden="1">"Ross Peacock"</definedName>
    <definedName name="HTML18_1" hidden="1">"'[9798 Databook]Degrees'!$A$2:$F$70"</definedName>
    <definedName name="HTML18_10" hidden="1">""</definedName>
    <definedName name="HTML18_11" hidden="1">1</definedName>
    <definedName name="HTML18_12" hidden="1">"Sardonicus II:HTTP Software:MacHTTP 2.0:MacHTTP Software &amp; Docs:WWW:Databook:grad_stats.html"</definedName>
    <definedName name="HTML18_2" hidden="1">1</definedName>
    <definedName name="HTML18_3" hidden="1">"9798 Databook"</definedName>
    <definedName name="HTML18_4" hidden="1">"Graduation Statistics"</definedName>
    <definedName name="HTML18_5" hidden="1">""</definedName>
    <definedName name="HTML18_6" hidden="1">1</definedName>
    <definedName name="HTML18_7" hidden="1">-4146</definedName>
    <definedName name="HTML18_8" hidden="1">"9/22/97"</definedName>
    <definedName name="HTML18_9" hidden="1">"Ross Peacock"</definedName>
    <definedName name="HTML19_1" hidden="1">"'[9798 Databook]Endowment'!$A$1:$C$7"</definedName>
    <definedName name="HTML19_10" hidden="1">""</definedName>
    <definedName name="HTML19_11" hidden="1">1</definedName>
    <definedName name="HTML19_12" hidden="1">"Sardonicus II:HTTP Software:MacHTTP 2.0:MacHTTP Software &amp; Docs:WWW:Databook:endow.html"</definedName>
    <definedName name="HTML19_2" hidden="1">1</definedName>
    <definedName name="HTML19_3" hidden="1">"9798 Databook"</definedName>
    <definedName name="HTML19_4" hidden="1">"Endowment"</definedName>
    <definedName name="HTML19_5" hidden="1">""</definedName>
    <definedName name="HTML19_6" hidden="1">-4146</definedName>
    <definedName name="HTML19_7" hidden="1">1</definedName>
    <definedName name="HTML19_8" hidden="1">"12/11/97"</definedName>
    <definedName name="HTML19_9" hidden="1">"Ross Peacock"</definedName>
    <definedName name="HTML2_1" hidden="1">"'[9697databook]Sheet1'!$A$7:$D$380"</definedName>
    <definedName name="HTML2_10" hidden="1">""</definedName>
    <definedName name="HTML2_11" hidden="1">1</definedName>
    <definedName name="HTML2_12" hidden="1">"Sardonicus II:HTTP Software:MacHTTP 2.0:MacHTTP Software &amp; Docs:WWW:Documents:96databook.html"</definedName>
    <definedName name="HTML2_2" hidden="1">1</definedName>
    <definedName name="HTML2_3" hidden="1">"9697databook"</definedName>
    <definedName name="HTML2_4" hidden="1">"Oberlin College Databook"</definedName>
    <definedName name="HTML2_5" hidden="1">""</definedName>
    <definedName name="HTML2_6" hidden="1">-4146</definedName>
    <definedName name="HTML2_7" hidden="1">-4146</definedName>
    <definedName name="HTML2_8" hidden="1">"10/28/96"</definedName>
    <definedName name="HTML2_9" hidden="1">"Ross Peacock"</definedName>
    <definedName name="HTML20_1" hidden="1">"'[9798 Databook]new stud attri'!$A$1:$F$58"</definedName>
    <definedName name="HTML20_10" hidden="1">""</definedName>
    <definedName name="HTML20_11" hidden="1">1</definedName>
    <definedName name="HTML20_12" hidden="1">"Sardonicus II:HTTP Software:MacHTTP 2.0:MacHTTP Software &amp; Docs:WWW:Databook:attributes.html"</definedName>
    <definedName name="HTML20_2" hidden="1">1</definedName>
    <definedName name="HTML20_3" hidden="1">"97-98 Databook"</definedName>
    <definedName name="HTML20_4" hidden="1">"Oberlin New Student Attributes"</definedName>
    <definedName name="HTML20_5" hidden="1">"Source:  Survey of American Freshmen"</definedName>
    <definedName name="HTML20_6" hidden="1">1</definedName>
    <definedName name="HTML20_7" hidden="1">1</definedName>
    <definedName name="HTML20_8" hidden="1">"2/3/98"</definedName>
    <definedName name="HTML20_9" hidden="1">"Ross Peacock"</definedName>
    <definedName name="HTML3_1" hidden="1">"'[9697databook]Sheet1'!$A$7:$D$43"</definedName>
    <definedName name="HTML3_10" hidden="1">""</definedName>
    <definedName name="HTML3_11" hidden="1">1</definedName>
    <definedName name="HTML3_12" hidden="1">"Sardonicus II:Filing Cabinet:Data Book:gen_info.html"</definedName>
    <definedName name="HTML3_2" hidden="1">1</definedName>
    <definedName name="HTML3_3" hidden="1">"Databook General Info"</definedName>
    <definedName name="HTML3_4" hidden="1">"General Information"</definedName>
    <definedName name="HTML3_5" hidden="1">""</definedName>
    <definedName name="HTML3_6" hidden="1">-4146</definedName>
    <definedName name="HTML3_7" hidden="1">-4146</definedName>
    <definedName name="HTML3_8" hidden="1">"10/31/96"</definedName>
    <definedName name="HTML3_9" hidden="1">"Ross Peacock"</definedName>
    <definedName name="HTML4_1" hidden="1">"'[9697databook]Sheet1'!$A$44:$D$88"</definedName>
    <definedName name="HTML4_10" hidden="1">""</definedName>
    <definedName name="HTML4_11" hidden="1">1</definedName>
    <definedName name="HTML4_12" hidden="1">"Sardonicus II:Filing Cabinet:data book temp.html"</definedName>
    <definedName name="HTML4_2" hidden="1">1</definedName>
    <definedName name="HTML4_3" hidden="1">"Databook Enrollment and Admissions"</definedName>
    <definedName name="HTML4_4" hidden="1">"Enrollment and Admissions"</definedName>
    <definedName name="HTML4_5" hidden="1">"Enrollment data are as of the official reporting date (generally after add-drop period)"</definedName>
    <definedName name="HTML4_6" hidden="1">-4146</definedName>
    <definedName name="HTML4_7" hidden="1">-4146</definedName>
    <definedName name="HTML4_8" hidden="1">"12/3/96"</definedName>
    <definedName name="HTML4_9" hidden="1">"Ross Peacock"</definedName>
    <definedName name="HTML5_1" hidden="1">"'[9697databook]Sheet1'!$A$89:$D$103"</definedName>
    <definedName name="HTML5_10" hidden="1">""</definedName>
    <definedName name="HTML5_11" hidden="1">1</definedName>
    <definedName name="HTML5_12" hidden="1">"Sardonicus II:Filing Cabinet:Data Book:library.html"</definedName>
    <definedName name="HTML5_2" hidden="1">1</definedName>
    <definedName name="HTML5_3" hidden="1">"Databook Library"</definedName>
    <definedName name="HTML5_4" hidden="1">"Oberlin College Library"</definedName>
    <definedName name="HTML5_5" hidden="1">""</definedName>
    <definedName name="HTML5_6" hidden="1">-4146</definedName>
    <definedName name="HTML5_7" hidden="1">-4146</definedName>
    <definedName name="HTML5_8" hidden="1">"10/31/96"</definedName>
    <definedName name="HTML5_9" hidden="1">"Ross Peacock"</definedName>
    <definedName name="HTML6_1" hidden="1">"'[9697databook]Sheet1'!$A$105:$D$174"</definedName>
    <definedName name="HTML6_10" hidden="1">""</definedName>
    <definedName name="HTML6_11" hidden="1">1</definedName>
    <definedName name="HTML6_12" hidden="1">"Sardonicus II:Filing Cabinet:Data Book:grad_stats.html"</definedName>
    <definedName name="HTML6_2" hidden="1">1</definedName>
    <definedName name="HTML6_3" hidden="1">"Databook Grad Stats"</definedName>
    <definedName name="HTML6_4" hidden="1">"Graduation Statistics"</definedName>
    <definedName name="HTML6_5" hidden="1">""</definedName>
    <definedName name="HTML6_6" hidden="1">-4146</definedName>
    <definedName name="HTML6_7" hidden="1">-4146</definedName>
    <definedName name="HTML6_8" hidden="1">"10/31/96"</definedName>
    <definedName name="HTML6_9" hidden="1">"Ross Peacock"</definedName>
    <definedName name="HTML7_1" hidden="1">"'[9697databook]Sheet1'!$A$175:$B$207"</definedName>
    <definedName name="HTML7_10" hidden="1">""</definedName>
    <definedName name="HTML7_11" hidden="1">1</definedName>
    <definedName name="HTML7_12" hidden="1">"Sardonicus II:Filing Cabinet:Data Book:plans_occup.html"</definedName>
    <definedName name="HTML7_2" hidden="1">1</definedName>
    <definedName name="HTML7_3" hidden="1">"Databook Activities and Plans"</definedName>
    <definedName name="HTML7_4" hidden="1">"Student Activities, Plans and Occupations"</definedName>
    <definedName name="HTML7_5" hidden="1">""</definedName>
    <definedName name="HTML7_6" hidden="1">-4146</definedName>
    <definedName name="HTML7_7" hidden="1">-4146</definedName>
    <definedName name="HTML7_8" hidden="1">"10/31/96"</definedName>
    <definedName name="HTML7_9" hidden="1">"Ross Peacock"</definedName>
    <definedName name="HTML8_1" hidden="1">"'[9697databook]Sheet1'!$A$209:$D$278"</definedName>
    <definedName name="HTML8_10" hidden="1">""</definedName>
    <definedName name="HTML8_11" hidden="1">1</definedName>
    <definedName name="HTML8_12" hidden="1">"Sardonicus II:Filing Cabinet:Data Book:enr_adm2.html"</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"10/31/96"</definedName>
    <definedName name="HTML8_9" hidden="1">"Ross Peacock"</definedName>
    <definedName name="HTML9_1" hidden="1">"'[9697databook]Sheet1'!$A$279:$D$336"</definedName>
    <definedName name="HTML9_10" hidden="1">""</definedName>
    <definedName name="HTML9_11" hidden="1">1</definedName>
    <definedName name="HTML9_12" hidden="1">"Sardonicus II:Filing Cabinet:Data Book:attributes.html"</definedName>
    <definedName name="HTML9_2" hidden="1">1</definedName>
    <definedName name="HTML9_3" hidden="1">"Databook New Student Attributes"</definedName>
    <definedName name="HTML9_4" hidden="1">"New Student Attributes"</definedName>
    <definedName name="HTML9_5" hidden="1">""</definedName>
    <definedName name="HTML9_6" hidden="1">-4146</definedName>
    <definedName name="HTML9_7" hidden="1">-4146</definedName>
    <definedName name="HTML9_8" hidden="1">"10/31/96"</definedName>
    <definedName name="HTML9_9" hidden="1">"Ross Peacock"</definedName>
    <definedName name="HTMLCount" hidden="1">20</definedName>
  </definedNames>
  <calcPr calcId="191029"/>
</workbook>
</file>

<file path=xl/calcChain.xml><?xml version="1.0" encoding="utf-8"?>
<calcChain xmlns="http://schemas.openxmlformats.org/spreadsheetml/2006/main">
  <c r="F50" i="8" l="1"/>
  <c r="E50" i="8"/>
  <c r="E23" i="8"/>
  <c r="F22" i="8"/>
  <c r="E22" i="8"/>
  <c r="F19" i="8"/>
  <c r="E19" i="8"/>
  <c r="F18" i="8"/>
  <c r="E18" i="8"/>
  <c r="E16" i="8"/>
  <c r="F27" i="8" l="1"/>
  <c r="E27" i="8"/>
  <c r="F81" i="8" l="1"/>
  <c r="D21" i="7"/>
  <c r="C21" i="7"/>
  <c r="C39" i="2" l="1"/>
  <c r="E279" i="3" l="1"/>
  <c r="C182" i="3"/>
  <c r="D156" i="3"/>
  <c r="C156" i="3"/>
  <c r="C153" i="3"/>
  <c r="C152" i="3"/>
  <c r="E6" i="3"/>
  <c r="E5" i="3"/>
  <c r="D208" i="3" l="1"/>
  <c r="C172" i="3"/>
  <c r="F57" i="2" l="1"/>
  <c r="F58" i="2"/>
  <c r="F60" i="2"/>
  <c r="F61" i="2"/>
  <c r="F62" i="2"/>
  <c r="E63" i="2"/>
  <c r="D63" i="2"/>
  <c r="D64" i="2" s="1"/>
  <c r="C63" i="2"/>
  <c r="E59" i="2"/>
  <c r="D59" i="2"/>
  <c r="E188" i="3"/>
  <c r="D188" i="3"/>
  <c r="C188" i="3"/>
  <c r="D180" i="3"/>
  <c r="C180" i="3"/>
  <c r="C17" i="2"/>
  <c r="D17" i="2"/>
  <c r="E17" i="2"/>
  <c r="F17" i="2"/>
  <c r="F10" i="2"/>
  <c r="F12" i="2" s="1"/>
  <c r="E10" i="2"/>
  <c r="E12" i="2" s="1"/>
  <c r="D10" i="2"/>
  <c r="D12" i="2" s="1"/>
  <c r="C10" i="2"/>
  <c r="C12" i="2" s="1"/>
  <c r="F33" i="2"/>
  <c r="E33" i="2"/>
  <c r="D33" i="2"/>
  <c r="E12" i="5"/>
  <c r="D12" i="5"/>
  <c r="C12" i="5"/>
  <c r="E25" i="8"/>
  <c r="F25" i="8"/>
  <c r="F20" i="8"/>
  <c r="E20" i="8"/>
  <c r="K51" i="9"/>
  <c r="K48" i="9"/>
  <c r="E45" i="10"/>
  <c r="D45" i="10"/>
  <c r="C45" i="10"/>
  <c r="F59" i="2" l="1"/>
  <c r="F63" i="2"/>
  <c r="F64" i="2" s="1"/>
  <c r="E64" i="2"/>
  <c r="F19" i="2"/>
  <c r="C64" i="2"/>
  <c r="F18" i="2"/>
  <c r="F20" i="2" l="1"/>
</calcChain>
</file>

<file path=xl/sharedStrings.xml><?xml version="1.0" encoding="utf-8"?>
<sst xmlns="http://schemas.openxmlformats.org/spreadsheetml/2006/main" count="1883" uniqueCount="1081">
  <si>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</si>
  <si>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</si>
  <si>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</si>
  <si>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</si>
  <si>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</si>
  <si>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</si>
  <si>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</si>
  <si>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</si>
  <si>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</si>
  <si>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</si>
  <si>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</si>
  <si>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</si>
  <si>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</si>
  <si>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</si>
  <si>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</si>
  <si>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</si>
  <si>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</si>
  <si>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</si>
  <si>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</si>
  <si>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</si>
  <si>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</si>
  <si>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</si>
  <si>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</si>
  <si>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</si>
  <si>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</si>
  <si>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</si>
  <si>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</si>
  <si>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</si>
  <si>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</si>
  <si>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</si>
  <si>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</si>
  <si>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</si>
  <si>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</si>
  <si>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</si>
  <si>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</si>
  <si>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</si>
  <si>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</si>
  <si>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</si>
  <si>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</si>
  <si>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</si>
  <si>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</si>
  <si>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</si>
  <si>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</si>
  <si>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</si>
  <si>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</si>
  <si>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</si>
  <si>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</si>
  <si>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</si>
  <si>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</si>
  <si>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</si>
  <si>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</si>
  <si>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</si>
  <si>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</si>
  <si>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</si>
  <si>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</si>
  <si>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</si>
  <si>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</si>
  <si>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</si>
  <si>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</si>
  <si>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</si>
  <si>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</si>
  <si>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</si>
  <si>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</si>
  <si>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</si>
  <si>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</si>
  <si>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</si>
  <si>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</si>
  <si>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</si>
  <si>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</si>
  <si>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</si>
  <si>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</si>
  <si>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</si>
  <si>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</si>
  <si>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</si>
  <si>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</si>
  <si>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</si>
  <si>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</si>
  <si>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</si>
  <si>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</si>
  <si>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</si>
  <si>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</si>
  <si>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</si>
  <si>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</si>
  <si>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</si>
  <si>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</si>
  <si>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</si>
  <si>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</si>
  <si>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</si>
  <si>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</si>
  <si>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</si>
  <si>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</si>
  <si>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</si>
  <si>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</si>
  <si>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</si>
  <si>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</si>
  <si>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</si>
  <si>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</si>
  <si>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</si>
  <si>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</si>
  <si>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</si>
  <si>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</si>
  <si>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</si>
  <si>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</si>
  <si>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</si>
  <si>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</si>
  <si>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</si>
  <si>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</si>
  <si>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</si>
  <si>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</si>
  <si>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</si>
  <si>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</si>
  <si>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</si>
  <si>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</si>
  <si>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</si>
  <si>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</si>
  <si>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</si>
  <si>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</si>
  <si>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</si>
  <si>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</si>
  <si>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</si>
  <si>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</si>
  <si>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</si>
  <si>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</si>
  <si>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</si>
  <si>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</si>
  <si>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</si>
  <si>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</si>
  <si>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</si>
  <si>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</si>
  <si>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</si>
  <si>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</si>
  <si>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</si>
  <si>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</si>
  <si>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</si>
  <si>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</si>
  <si>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</si>
  <si>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</si>
  <si>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</si>
  <si>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</si>
  <si>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</si>
  <si>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</si>
  <si>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</si>
  <si>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</si>
  <si>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</si>
  <si>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</si>
  <si>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</si>
  <si>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</si>
  <si>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</si>
  <si>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</si>
  <si>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</si>
  <si>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</si>
  <si>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</si>
  <si>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</si>
  <si>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</si>
  <si>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</si>
  <si>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</si>
  <si>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</si>
  <si>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</si>
  <si>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</si>
  <si>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</si>
  <si>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</si>
  <si>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</si>
  <si>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</si>
  <si>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</si>
  <si>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</si>
  <si>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</si>
  <si>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</si>
  <si>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</si>
  <si>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</si>
  <si>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</si>
  <si>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</si>
  <si>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</si>
  <si>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</si>
  <si>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</si>
  <si>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</si>
  <si>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</si>
  <si>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</si>
  <si>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</si>
  <si>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</si>
  <si>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</si>
  <si>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</si>
  <si>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</si>
  <si>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</si>
  <si>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</si>
  <si>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</si>
  <si>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</si>
  <si>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</si>
  <si>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</si>
  <si>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</si>
  <si>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</si>
  <si>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</si>
  <si>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</si>
  <si>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</si>
  <si>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</si>
  <si>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</si>
  <si>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</si>
  <si>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</si>
  <si>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</si>
  <si>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</si>
  <si>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</si>
  <si>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</si>
  <si>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</si>
  <si>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</si>
  <si>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</si>
  <si>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</si>
  <si>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</si>
  <si>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</si>
  <si>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</si>
  <si>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</si>
  <si>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</si>
  <si>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</si>
  <si>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</si>
  <si>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</si>
  <si>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</si>
  <si>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</si>
  <si>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</si>
  <si>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</si>
  <si>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</si>
  <si>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</si>
  <si>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</si>
  <si>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</si>
  <si>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</si>
  <si>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</si>
  <si>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</si>
  <si>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</si>
  <si>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</si>
  <si>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</si>
  <si>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</si>
  <si>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</si>
  <si>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</si>
  <si>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</si>
  <si>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</si>
  <si>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</si>
  <si>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</si>
  <si>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</si>
  <si>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</si>
  <si>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</si>
  <si>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</si>
  <si>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</si>
  <si>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</si>
  <si>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</si>
  <si>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</si>
  <si>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</si>
  <si>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</si>
  <si>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</si>
  <si>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</si>
  <si>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</si>
  <si>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</si>
  <si>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</si>
  <si>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</si>
  <si>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</si>
  <si>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</si>
  <si>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</si>
  <si>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</si>
  <si>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</si>
  <si>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</si>
  <si>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</si>
  <si>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</si>
  <si>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</si>
  <si>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</si>
  <si>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</si>
  <si>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</si>
  <si>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</si>
  <si>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</si>
  <si>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</si>
  <si>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</si>
  <si>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</si>
  <si>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</si>
  <si>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</si>
  <si>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</si>
  <si>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</si>
  <si>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</si>
  <si>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</si>
  <si>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</si>
  <si>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</si>
  <si>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</si>
  <si>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</si>
  <si>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</si>
  <si>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</si>
  <si>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</si>
  <si>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</si>
  <si>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</si>
  <si>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</si>
  <si>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</si>
  <si>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</si>
  <si>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</si>
  <si>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</si>
  <si>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</si>
  <si>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</si>
  <si>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</si>
  <si>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</si>
  <si>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</si>
  <si>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</si>
  <si>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</si>
  <si>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</si>
  <si>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</si>
  <si>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</si>
  <si>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</si>
  <si>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</si>
  <si>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</si>
  <si>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</si>
  <si>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</si>
  <si>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</si>
  <si>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</si>
  <si>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</si>
  <si>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</si>
  <si>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</si>
  <si>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</si>
  <si>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</si>
  <si>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</si>
  <si>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</si>
  <si>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</si>
  <si>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</si>
  <si>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</si>
  <si>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</si>
  <si>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</si>
  <si>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</si>
  <si>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</si>
  <si>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</si>
  <si>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</si>
  <si>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</si>
  <si>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</si>
  <si>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</si>
  <si>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</si>
  <si>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</si>
  <si>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</si>
  <si>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</si>
  <si>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</si>
  <si>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</si>
  <si>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</si>
  <si>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</si>
  <si>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</si>
  <si>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</si>
  <si>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</si>
  <si>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</si>
  <si>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</si>
  <si>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</si>
  <si>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</si>
  <si>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</si>
  <si>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</si>
  <si>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</si>
  <si>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</si>
  <si>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</si>
  <si>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</si>
  <si>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</si>
  <si>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</si>
  <si>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</si>
  <si>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</si>
  <si>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</si>
  <si>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</si>
  <si>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</si>
  <si>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</si>
  <si>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</si>
  <si>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</si>
  <si>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</si>
  <si>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</si>
  <si>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</si>
  <si>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</si>
  <si>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</si>
  <si>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</si>
  <si>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</si>
  <si>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</si>
  <si>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</si>
  <si>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</si>
  <si>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</si>
  <si>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</si>
  <si>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</si>
  <si>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</si>
  <si>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</si>
  <si>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</si>
  <si>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</si>
  <si>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</si>
  <si>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</si>
  <si>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</si>
  <si>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</si>
  <si>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</si>
  <si>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</si>
  <si>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</si>
  <si>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</si>
  <si>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</si>
  <si>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</si>
  <si>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</si>
  <si>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</si>
  <si>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</si>
  <si>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</si>
  <si>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</si>
  <si>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</si>
  <si>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</si>
  <si>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</si>
  <si>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</si>
  <si>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</si>
  <si>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</si>
  <si>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</si>
  <si>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</si>
  <si>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</si>
  <si>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</si>
  <si>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</si>
  <si>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</si>
  <si>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</si>
  <si>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</si>
  <si>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</si>
  <si>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</si>
  <si>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</si>
  <si>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</si>
  <si>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</si>
  <si>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</si>
  <si>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</si>
  <si>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</si>
  <si>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</si>
  <si>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</si>
  <si>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</si>
  <si>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</si>
  <si>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</si>
  <si>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</si>
  <si>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</si>
  <si>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</si>
  <si>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</si>
  <si>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</si>
  <si>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</si>
  <si>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</si>
  <si>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</si>
  <si>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</si>
  <si>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</si>
  <si>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</si>
  <si>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</si>
  <si>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</si>
  <si>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</si>
  <si>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</si>
  <si>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</si>
  <si>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</si>
  <si>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</si>
  <si>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</si>
  <si>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</si>
  <si>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</si>
  <si>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</si>
  <si>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</si>
  <si>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</si>
  <si>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</si>
  <si>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</si>
  <si>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</si>
  <si>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</si>
  <si>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</si>
  <si>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</si>
  <si>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</si>
  <si>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</si>
  <si>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</si>
  <si>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</si>
  <si>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</si>
  <si>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</si>
  <si>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</si>
  <si>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</si>
  <si>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</si>
  <si>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</si>
  <si>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</si>
  <si>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</si>
  <si>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</si>
  <si>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</si>
  <si>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</si>
  <si>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</si>
  <si>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</si>
  <si>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</si>
  <si>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</si>
  <si>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</si>
  <si>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</si>
  <si>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</si>
  <si>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</si>
  <si>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</si>
  <si>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</si>
  <si>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</si>
  <si>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</si>
  <si>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</si>
  <si>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</si>
  <si>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</si>
  <si>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</si>
  <si>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</si>
  <si>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</si>
  <si>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</si>
  <si>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</si>
  <si>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</si>
  <si>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</si>
  <si>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</si>
  <si>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</si>
  <si>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</si>
  <si>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</si>
  <si>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</si>
  <si>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</si>
  <si>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</si>
  <si>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</si>
  <si>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</si>
  <si>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</si>
  <si>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</si>
  <si>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</si>
  <si>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</si>
  <si>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</si>
  <si>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</si>
  <si>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</si>
  <si>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</si>
  <si>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</si>
  <si>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</si>
  <si>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</si>
  <si>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</si>
  <si>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</si>
  <si>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</si>
  <si>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</si>
  <si>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</si>
  <si>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</si>
  <si>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</si>
  <si>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</si>
  <si>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</si>
  <si>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</si>
  <si>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</si>
  <si>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</si>
  <si>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</si>
  <si>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</si>
  <si>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</si>
  <si>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</si>
  <si>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</si>
  <si>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</si>
  <si>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</si>
  <si>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</si>
  <si>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</si>
  <si>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</si>
  <si>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</si>
  <si>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</si>
  <si>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</si>
  <si>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</si>
  <si>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</si>
  <si>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</si>
  <si>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</si>
  <si>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</si>
  <si>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</si>
  <si>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</si>
  <si>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</si>
  <si>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</si>
  <si>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</si>
  <si>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</si>
  <si>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</si>
  <si>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</si>
  <si>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</si>
  <si>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</si>
  <si>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</si>
  <si>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</si>
  <si>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</si>
  <si>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</si>
  <si>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</si>
  <si>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</si>
  <si>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</si>
  <si>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</si>
  <si>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</si>
  <si>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</si>
  <si>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</si>
  <si>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</si>
  <si>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</si>
  <si>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</si>
  <si>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</si>
  <si>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</si>
  <si>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</si>
  <si>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</si>
  <si>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</si>
  <si>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</si>
  <si>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</si>
  <si>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</si>
  <si>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</si>
  <si>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</si>
  <si>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</si>
  <si>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</si>
  <si>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</si>
  <si>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</si>
  <si>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</si>
  <si>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</si>
  <si>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</si>
  <si>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</si>
  <si>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</si>
  <si>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</si>
  <si>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</si>
  <si>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</si>
  <si>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</si>
  <si>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</si>
  <si>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</si>
  <si>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</si>
  <si>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</si>
  <si>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</si>
  <si>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</si>
  <si>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</si>
  <si>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</si>
  <si>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</si>
  <si>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</si>
  <si>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</si>
  <si>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</si>
  <si>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</si>
  <si>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</si>
  <si>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</si>
  <si>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</si>
  <si>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</si>
  <si>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</si>
  <si>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</si>
  <si>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</si>
  <si>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</si>
  <si>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</si>
  <si>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</si>
  <si>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</si>
  <si>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</si>
  <si>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</si>
  <si>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</si>
  <si>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</si>
  <si>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</si>
  <si>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</si>
  <si>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</si>
  <si>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</si>
  <si>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</si>
  <si>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</si>
  <si>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</si>
  <si>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</si>
  <si>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</si>
  <si>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</si>
  <si>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</si>
  <si>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</si>
  <si>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</si>
  <si>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</si>
  <si>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</si>
  <si>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</si>
  <si>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</si>
  <si>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</si>
  <si>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</si>
  <si>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</si>
  <si>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</si>
  <si>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</si>
  <si>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</si>
  <si>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</si>
  <si>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</si>
  <si>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</si>
  <si>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</si>
  <si>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</si>
  <si>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</si>
  <si>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</si>
  <si>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</si>
  <si>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</si>
  <si>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</si>
  <si>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</si>
  <si>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</si>
  <si>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</si>
  <si>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</si>
  <si>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</si>
  <si>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</si>
  <si>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</si>
  <si>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</si>
  <si>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</si>
  <si>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</si>
  <si>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</si>
  <si>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</si>
  <si>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</si>
  <si>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</si>
  <si>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</si>
  <si>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</si>
  <si>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</si>
  <si>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</si>
  <si>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</si>
  <si>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</si>
  <si>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</si>
  <si>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</si>
  <si>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</si>
  <si>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</si>
  <si>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</si>
  <si>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</si>
  <si>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</si>
  <si>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</si>
  <si>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</si>
  <si>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</si>
  <si>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</si>
  <si>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</si>
  <si>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</si>
  <si>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</si>
  <si>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</si>
  <si>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</si>
  <si>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</si>
  <si>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</si>
  <si>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</si>
  <si>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</si>
  <si>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</si>
  <si>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</si>
  <si>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</si>
  <si>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</si>
  <si>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</si>
  <si>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</si>
  <si>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</si>
  <si>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</si>
  <si>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</si>
  <si>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</si>
  <si>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</si>
  <si>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</si>
  <si>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</si>
  <si>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</si>
  <si>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</si>
  <si>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</si>
  <si>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</si>
  <si>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</si>
  <si>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</si>
  <si>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</si>
  <si>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</si>
  <si>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</si>
  <si>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</si>
  <si>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</si>
  <si>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</si>
  <si>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</si>
  <si>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</si>
  <si>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</si>
  <si>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</si>
  <si>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</si>
  <si>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</si>
  <si>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</si>
  <si>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</si>
  <si>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</si>
  <si>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</si>
  <si>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</si>
  <si>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</si>
  <si>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</si>
  <si>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</si>
  <si>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</si>
  <si>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</si>
  <si>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</si>
  <si>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</si>
  <si>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</si>
  <si>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</si>
  <si>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</si>
  <si>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</si>
  <si>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</si>
  <si>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</si>
  <si>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</si>
  <si>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</si>
  <si>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</si>
  <si>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</si>
  <si>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</si>
  <si>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</si>
  <si>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</si>
  <si>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</si>
  <si>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</si>
  <si>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</si>
  <si>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</si>
  <si>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</si>
  <si>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</si>
  <si>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</si>
  <si>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</si>
  <si>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</si>
  <si>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</si>
  <si>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</si>
  <si>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</si>
  <si>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</si>
  <si>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</si>
  <si>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</si>
  <si>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</si>
  <si>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</si>
  <si>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</si>
  <si>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</si>
  <si>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</si>
  <si>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</si>
  <si>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</si>
  <si>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</si>
  <si>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</si>
  <si>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</si>
  <si>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</si>
  <si>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</si>
  <si>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</si>
  <si>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</si>
  <si>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</si>
  <si>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</si>
  <si>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</si>
  <si>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</si>
  <si>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</si>
  <si>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</si>
  <si>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</si>
  <si>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</si>
  <si>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</si>
  <si>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</si>
  <si>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</si>
  <si>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</si>
  <si>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</si>
  <si>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</si>
  <si>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</si>
  <si>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</si>
  <si>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</si>
  <si>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</si>
  <si>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</si>
  <si>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</si>
  <si>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</si>
  <si>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</si>
  <si>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</si>
  <si>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</si>
  <si>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</si>
  <si>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</si>
  <si>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</si>
  <si>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</si>
  <si>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</si>
  <si>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</si>
  <si>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</si>
  <si>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</si>
  <si>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</si>
  <si>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</si>
  <si>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</si>
  <si>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</si>
  <si>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</si>
  <si>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</si>
  <si>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</si>
  <si>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</si>
  <si>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</si>
  <si>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</si>
  <si>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</si>
  <si>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</si>
  <si>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</si>
  <si>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</si>
  <si>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</si>
  <si>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</si>
  <si>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</si>
  <si>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</si>
  <si>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</si>
  <si>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</si>
  <si>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</si>
  <si>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</si>
  <si>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</si>
  <si>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</si>
  <si>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</si>
  <si>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</si>
  <si>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</si>
  <si>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</si>
  <si>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</si>
  <si>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</si>
  <si>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</si>
  <si>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</si>
  <si>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</si>
  <si>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</si>
  <si>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</si>
  <si>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</si>
  <si>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</si>
  <si>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</si>
  <si>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</si>
  <si>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</si>
  <si>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</si>
  <si>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</si>
  <si>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</si>
  <si>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</si>
  <si>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</si>
  <si>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</si>
  <si>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</si>
  <si>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</si>
  <si>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</si>
  <si>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</si>
  <si>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</si>
  <si>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</si>
  <si>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</si>
  <si>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</si>
  <si>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</si>
  <si>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</si>
  <si>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</si>
  <si>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</si>
  <si>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</si>
  <si>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</si>
  <si>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</si>
  <si>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</si>
  <si>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</si>
  <si>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</si>
  <si>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</si>
  <si>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</si>
  <si>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</si>
  <si>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</si>
  <si>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</si>
  <si>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</si>
  <si>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</si>
  <si>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</si>
  <si>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</si>
  <si>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</si>
  <si>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</si>
  <si>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</si>
  <si>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</si>
  <si>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</si>
  <si>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</si>
  <si>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</si>
  <si>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</si>
  <si>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</si>
  <si>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</si>
  <si>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</si>
  <si>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</si>
  <si>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</si>
  <si>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</si>
  <si>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</si>
  <si>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</si>
  <si>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</si>
  <si>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</si>
  <si>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</si>
  <si>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</si>
  <si>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</si>
  <si>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</si>
  <si>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</si>
  <si>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</si>
  <si>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</si>
  <si>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</si>
  <si>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</si>
  <si>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</si>
  <si>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</si>
  <si>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</si>
  <si>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</si>
  <si>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</si>
  <si>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</si>
  <si>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</si>
  <si>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</si>
  <si>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</si>
  <si>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</si>
  <si>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</si>
  <si>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</si>
  <si>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</si>
  <si>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</si>
  <si>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</si>
  <si>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</si>
  <si>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</si>
  <si>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</si>
  <si>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</si>
  <si>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</si>
  <si>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</si>
  <si>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</si>
  <si>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</si>
  <si>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</si>
  <si>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</si>
  <si>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</si>
  <si>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</si>
  <si>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</si>
  <si>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</si>
  <si>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</si>
  <si>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</si>
  <si>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</si>
  <si>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</si>
  <si>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</si>
  <si>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</si>
  <si>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</si>
  <si>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</si>
  <si>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</si>
  <si>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</si>
  <si>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</si>
  <si>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</si>
  <si>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</si>
  <si>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</si>
  <si>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</si>
  <si>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</si>
  <si>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</si>
  <si>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</si>
  <si>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</si>
  <si>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</si>
  <si>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</si>
  <si>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</si>
  <si>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</si>
  <si>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</si>
  <si>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</si>
  <si>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</si>
  <si>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</si>
  <si>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</si>
  <si>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</si>
  <si>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</si>
  <si>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</si>
  <si>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</si>
  <si>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</si>
  <si>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</si>
  <si>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</si>
  <si>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</si>
  <si>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</si>
  <si>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</si>
  <si>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</si>
  <si>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</si>
  <si>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</si>
  <si>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</si>
  <si>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</si>
  <si>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</si>
  <si>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</si>
  <si>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</si>
  <si>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</si>
  <si>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</si>
  <si>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</si>
  <si>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</si>
  <si>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</si>
  <si>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</si>
  <si>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</si>
  <si>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</si>
  <si>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</si>
  <si>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</si>
  <si>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If yes, please provide the URL where they can be located:</t>
  </si>
  <si>
    <t>D22</t>
  </si>
  <si>
    <t>Describe other military/veteran transfer credit policies unique to your institution:</t>
  </si>
  <si>
    <t>If yes, place check marks in the appropriate boxes below to reflect your institution’s policies for use in admission for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</si>
  <si>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</si>
  <si>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</si>
  <si>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</si>
  <si>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</si>
  <si>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SAT Composite</t>
  </si>
  <si>
    <t>1400-1600</t>
  </si>
  <si>
    <t>1200-1399</t>
  </si>
  <si>
    <t>1000-1199</t>
  </si>
  <si>
    <t>800-999</t>
  </si>
  <si>
    <t>600-799</t>
  </si>
  <si>
    <t>400-599</t>
  </si>
  <si>
    <t>Percent who had GPA between 3.75 and 3.99</t>
  </si>
  <si>
    <t>Percent who had GPA of 4.0</t>
  </si>
  <si>
    <t>Provide the number of students who applied, were admitted, and enrolled as degree-seeking transfer students in Fall 2019.</t>
  </si>
  <si>
    <t>Percentages of first-time, first-year (freshman) degree-seeking students and degree-seeking undergraduates enrolled in Fall 2019 who fit the following categories:</t>
  </si>
  <si>
    <t>Provide 2020-2021 academic year costs of attendance for the following categories that are applicable to your institution.</t>
  </si>
  <si>
    <t xml:space="preserve">Check here if your institution's 2020-2021 academic year costs of attendance are not available at this time and provide an approximate date (i.e., month/day) when your institution's final 2020-2021 academic year costs of attendance will be available:  </t>
  </si>
  <si>
    <t>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</si>
  <si>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</si>
  <si>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Number of degree-seeking undergraduate students (CDS Item B1 if reporting on Fall 2018 cohort)</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</si>
  <si>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</si>
  <si>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</si>
  <si>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</si>
  <si>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</si>
  <si>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</si>
  <si>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</si>
  <si>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</si>
  <si>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</si>
  <si>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</si>
  <si>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</si>
  <si>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</si>
  <si>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</si>
  <si>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t>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</si>
  <si>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Fall 2019 Student to Faculty ratio</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</si>
  <si>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</si>
  <si>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other recgonized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</si>
  <si>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</si>
  <si>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t>
    </r>
  </si>
  <si>
    <t>The items in this section correspond to data elements collected by the IPEDS Web-based Data Collection System’s Graduation Rate Survey (GRS).  For complete instructions and definitions of data elements, see the IPEDS GRS Forms and Instructions for the 2019-20 Survey</t>
  </si>
  <si>
    <t>If yes, please answer the questions below for Fall 2019 admissions:</t>
  </si>
  <si>
    <t>Please report the number of instructional faculty members in each category for Fall 2019. Include faculty who are on your institution’s payroll on the census date your institution uses for IPEDS/AAUP.</t>
  </si>
  <si>
    <r>
      <t>Number of qualified applicants offered</t>
    </r>
    <r>
      <rPr>
        <sz val="10"/>
        <color indexed="13"/>
        <rFont val="Arial"/>
        <family val="2"/>
      </rPr>
      <t xml:space="preserve"> </t>
    </r>
    <r>
      <rPr>
        <sz val="10"/>
        <rFont val="Arial"/>
        <family val="2"/>
      </rPr>
      <t>a place on waiting list</t>
    </r>
  </si>
  <si>
    <t>UNDER CONSTRUCTION</t>
  </si>
  <si>
    <t>Ross Peacock</t>
  </si>
  <si>
    <t>Asst VP Institutional Research and Planning</t>
  </si>
  <si>
    <t>Carnegie 203  Oberlin College</t>
  </si>
  <si>
    <t>Oberlin, OH  44074</t>
  </si>
  <si>
    <t>440.775.6927</t>
  </si>
  <si>
    <t>440.775.6905</t>
  </si>
  <si>
    <t>rpeacock@oberlin.edu</t>
  </si>
  <si>
    <t>X</t>
  </si>
  <si>
    <t>http://oberlin.edu/instres/irhome/cds/cds_explain.html</t>
  </si>
  <si>
    <t>Oberlin College</t>
  </si>
  <si>
    <t>70 North Professor Street</t>
  </si>
  <si>
    <t xml:space="preserve">     City/State/Zip/Country:</t>
  </si>
  <si>
    <t>Oberlin, OH 44074</t>
  </si>
  <si>
    <t>440.775.8411</t>
  </si>
  <si>
    <t>http://www.oberlin.edu</t>
  </si>
  <si>
    <t>1-800-622-OBIE</t>
  </si>
  <si>
    <t>101 North Professor Street</t>
  </si>
  <si>
    <t>college.admissions@oberlin.edu</t>
  </si>
  <si>
    <t>http://www.commonapp.org</t>
  </si>
  <si>
    <t>Doctoral</t>
  </si>
  <si>
    <t>First professional</t>
  </si>
  <si>
    <t>First professional certificate</t>
  </si>
  <si>
    <t xml:space="preserve">Institutional Enrollment - Men and Women Provide numbers of students for each of the following categories as of the institution's official fall reporting date or as of October 15, 2020. Note: Report students formerly designated as “first professional” in the graduate cells. </t>
  </si>
  <si>
    <t xml:space="preserve">Enrollment by Racial/Ethnic Category. Provide numbers of undergraduate students for each of the following categories as of the institution's official fall reporting date or as of October 15,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</si>
  <si>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2018 to June 30, 2020</t>
  </si>
  <si>
    <t>2020-2021 estimated</t>
  </si>
  <si>
    <t>Degrees conferred between July 1, 2019 and June 30, 2020</t>
  </si>
  <si>
    <t>Fall 2014 Cohort</t>
  </si>
  <si>
    <t>A- Initital 2014 cohort of first-time, full-time bachelor's (or equivalent) degree seeking undergraduate-students</t>
  </si>
  <si>
    <t>B- Of the initial 2014 cohort, how many did not persist and did not graduate for the following reasons: deceased, permanently disabled, armed forces, foreign aid service of the federal government, or official church missions; total allowable exclusions</t>
  </si>
  <si>
    <t>C- Final 2014 cohort, after adjusting for allowable exclusions</t>
  </si>
  <si>
    <t>D - Of the initial 2014 cohort, how many completed the program in four years or less (by Aug. 31, 2017)</t>
  </si>
  <si>
    <t>E - Of the initial 2014 cohort, how many completed the program in more than four years but in five years or less (after Aug. 31, 2017 and by Aug. 31, 2018)</t>
  </si>
  <si>
    <t>F - Of the initial 2014 cohort, how many completed the program in more than five years but in six years or less (after Aug. 31, 2018 and by Aug. 31, 2020)</t>
  </si>
  <si>
    <t>H - Six-year graduation rate for 2014 cohort (G divided by C)</t>
  </si>
  <si>
    <t xml:space="preserve">In the following section for bachelor’s or equivalent programs, please disaggregate the Fall 2013 and Fall 2014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</si>
  <si>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</si>
  <si>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 </t>
  </si>
  <si>
    <r>
      <t xml:space="preserve">Library Collections: </t>
    </r>
    <r>
      <rPr>
        <b/>
        <sz val="10"/>
        <rFont val="Arial"/>
        <family val="2"/>
      </rPr>
      <t>The CDS Publishers will collect library data again when a new Academic Libraries Survey is in place.</t>
    </r>
  </si>
  <si>
    <t>x</t>
  </si>
  <si>
    <t>incl in social studies</t>
  </si>
  <si>
    <t>Must reply by May 1 or within __2__ weeks if notified thereafter</t>
  </si>
  <si>
    <t>1 YEAR</t>
  </si>
  <si>
    <t>For the Fall 2020 entering class:</t>
  </si>
  <si>
    <t>2019-2020
final</t>
  </si>
  <si>
    <t>Provide the number of students in the 2020 undergraduate class who started at your institution as first-time students and received a bachelor's degree between July 1, 2019 and June 30, 2020. Exclude students who transferred into your institution</t>
  </si>
  <si>
    <t xml:space="preserve">Include:   * 2020 undergraduate class: all students who started at your institution as first- time students and received a bachelor's degree between July 1, 2019 and June 30, 2020.
  * only loans made to students who borrowed while enrolled at your institution.
  * co-signed loans.
</t>
  </si>
  <si>
    <t>or within ___2___ weeks of notification.</t>
  </si>
  <si>
    <t>NOTE THAT COVID-19 DEDENSIFICATION HAS REDUCED OUR FALL ENROLLMENT SIGNIFICANTLY</t>
  </si>
  <si>
    <t>AND ALTERED RATIOS SUCH AS STUDENT/FACULTY AND RETENTION RATES</t>
  </si>
  <si>
    <t>c-</t>
  </si>
  <si>
    <t>16 Hours</t>
  </si>
  <si>
    <t>Hours</t>
  </si>
  <si>
    <t>Jpirs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</si>
</sst>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m/d;@"/>
  </numFmts>
  <fonts count="35"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indexed="13"/>
      <name val="Arial"/>
      <family val="2"/>
    </font>
    <font>
      <sz val="8"/>
      <color indexed="10"/>
      <name val="Arial"/>
      <family val="2"/>
    </font>
    <font>
      <b/>
      <sz val="10"/>
      <color rgb="FF000000"/>
      <name val="Arial"/>
      <family val="2"/>
    </font>
    <font>
      <sz val="8"/>
      <color rgb="FF222222"/>
      <name val="Arial"/>
      <family val="2"/>
    </font>
    <font>
      <sz val="10"/>
      <color rgb="FF000000"/>
      <name val="Arial"/>
      <family val="2"/>
    </font>
    <font>
      <sz val="9"/>
      <color rgb="FF000000"/>
      <name val="Arial"/>
      <family val="2"/>
    </font>
    <font>
      <sz val="12"/>
      <name val="Arial"/>
      <family val="2"/>
    </font>
    <font>
      <b/>
      <sz val="10"/>
      <color rgb="FFFF0000"/>
      <name val="Arial"/>
      <family val="2"/>
    </font>
    <font>
      <sz val="10"/>
      <name val="Times New Roman"/>
      <family val="1"/>
    </font>
    <font>
      <sz val="10"/>
      <color rgb="FF000000"/>
      <name val="Times New Roman"/>
      <family val="1"/>
    </font>
    <font>
      <u/>
      <sz val="10"/>
      <color rgb="FF0000FF"/>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style="thin">
        <color rgb="FF000000"/>
      </right>
      <top/>
      <bottom/>
      <diagonal/>
    </border>
    <border>
      <left/>
      <right style="thin">
        <color rgb="FF000000"/>
      </right>
      <top style="thin">
        <color indexed="64"/>
      </top>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0" fontId="34" fillId="0" borderId="0" applyNumberFormat="0" applyFill="0" applyBorder="0" applyAlignment="0" applyProtection="0"/>
  </cellStyleXfs>
  <cellXfs count="618">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4" fillId="0" borderId="1"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6" fillId="0" borderId="1"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vertical="top"/>
    </xf>
    <xf numFmtId="0" fontId="3" fillId="2" borderId="1" xfId="0" applyFont="1" applyFill="1" applyBorder="1"/>
    <xf numFmtId="0" fontId="8" fillId="0" borderId="0" xfId="0" applyFont="1" applyBorder="1" applyAlignment="1">
      <alignment horizontal="center" wrapText="1"/>
    </xf>
    <xf numFmtId="0" fontId="12" fillId="0" borderId="0" xfId="0" applyFont="1"/>
    <xf numFmtId="0" fontId="14"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1" fillId="0" borderId="1" xfId="0" applyFont="1" applyBorder="1"/>
    <xf numFmtId="0" fontId="11" fillId="0" borderId="10" xfId="0" applyFont="1" applyBorder="1"/>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0" fontId="3" fillId="0" borderId="0" xfId="0" applyFont="1" applyBorder="1" applyAlignment="1">
      <alignment horizontal="center" vertical="center"/>
    </xf>
    <xf numFmtId="37" fontId="3" fillId="0" borderId="1" xfId="1" applyNumberFormat="1" applyFont="1" applyBorder="1" applyAlignment="1">
      <alignment horizontal="center" vertical="center"/>
    </xf>
    <xf numFmtId="0" fontId="3" fillId="2" borderId="1" xfId="0" applyFont="1" applyFill="1" applyBorder="1" applyAlignment="1">
      <alignment vertical="center"/>
    </xf>
    <xf numFmtId="0" fontId="0" fillId="2" borderId="1" xfId="0" applyFill="1" applyBorder="1"/>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xf>
    <xf numFmtId="0" fontId="16" fillId="0" borderId="1" xfId="0" applyFont="1" applyBorder="1" applyAlignment="1">
      <alignment horizontal="center" vertical="center" wrapText="1"/>
    </xf>
    <xf numFmtId="169" fontId="3" fillId="0" borderId="1" xfId="0" applyNumberFormat="1" applyFont="1" applyBorder="1"/>
    <xf numFmtId="0" fontId="16" fillId="0" borderId="6" xfId="0" applyFont="1" applyBorder="1" applyAlignment="1">
      <alignment vertical="top"/>
    </xf>
    <xf numFmtId="0" fontId="16" fillId="0" borderId="5" xfId="0" applyFont="1" applyBorder="1" applyAlignment="1">
      <alignment vertical="top" wrapText="1"/>
    </xf>
    <xf numFmtId="0" fontId="16" fillId="0" borderId="1" xfId="0" applyFont="1" applyBorder="1" applyAlignment="1">
      <alignment horizontal="center" vertical="center"/>
    </xf>
    <xf numFmtId="170" fontId="16" fillId="0" borderId="1" xfId="4" applyNumberFormat="1" applyFont="1" applyBorder="1" applyAlignment="1">
      <alignment horizontal="center" vertical="center"/>
    </xf>
    <xf numFmtId="171" fontId="16" fillId="0" borderId="1" xfId="2" applyNumberFormat="1" applyFont="1" applyBorder="1" applyAlignment="1">
      <alignment horizontal="center" vertical="center"/>
    </xf>
    <xf numFmtId="0" fontId="16" fillId="0" borderId="6" xfId="0" applyFont="1" applyBorder="1" applyAlignment="1">
      <alignment vertical="center"/>
    </xf>
    <xf numFmtId="0" fontId="16" fillId="0" borderId="5" xfId="0" applyFont="1" applyBorder="1" applyAlignment="1">
      <alignment vertical="center" wrapText="1"/>
    </xf>
    <xf numFmtId="172" fontId="16" fillId="0" borderId="1" xfId="2" applyNumberFormat="1" applyFont="1" applyBorder="1" applyAlignment="1">
      <alignment horizontal="center" vertical="center"/>
    </xf>
    <xf numFmtId="0" fontId="0" fillId="0" borderId="0" xfId="0" applyAlignment="1">
      <alignment wrapText="1"/>
    </xf>
    <xf numFmtId="0" fontId="16" fillId="2" borderId="6" xfId="0" applyFont="1" applyFill="1" applyBorder="1"/>
    <xf numFmtId="0" fontId="16" fillId="2" borderId="5" xfId="0" applyFont="1" applyFill="1" applyBorder="1"/>
    <xf numFmtId="0" fontId="16"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16" fillId="0" borderId="0" xfId="0" applyFont="1" applyAlignment="1">
      <alignment wrapText="1"/>
    </xf>
    <xf numFmtId="0" fontId="2" fillId="2" borderId="13" xfId="0"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5"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1" fillId="0" borderId="15" xfId="0" applyFont="1" applyBorder="1" applyAlignment="1">
      <alignment horizontal="left" vertical="top" wrapText="1"/>
    </xf>
    <xf numFmtId="0" fontId="11" fillId="0" borderId="0" xfId="0" applyFont="1" applyBorder="1" applyAlignment="1">
      <alignment horizontal="left" vertical="top" wrapText="1"/>
    </xf>
    <xf numFmtId="10" fontId="0" fillId="0" borderId="1" xfId="0" applyNumberFormat="1" applyBorder="1" applyAlignment="1">
      <alignment horizontal="right"/>
    </xf>
    <xf numFmtId="10" fontId="3" fillId="0" borderId="1" xfId="4" applyNumberFormat="1" applyFont="1" applyBorder="1" applyAlignment="1">
      <alignment horizontal="center" vertical="center"/>
    </xf>
    <xf numFmtId="0" fontId="16" fillId="0" borderId="0" xfId="0" applyFont="1" applyBorder="1" applyAlignment="1">
      <alignment vertical="top"/>
    </xf>
    <xf numFmtId="0" fontId="16" fillId="0" borderId="0" xfId="0" applyFont="1" applyBorder="1" applyAlignment="1">
      <alignment vertical="top" wrapText="1"/>
    </xf>
    <xf numFmtId="172" fontId="16" fillId="0" borderId="0" xfId="2" applyNumberFormat="1" applyFont="1" applyBorder="1" applyAlignment="1">
      <alignment horizontal="center" vertical="center"/>
    </xf>
    <xf numFmtId="0" fontId="22"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11" fillId="0" borderId="0" xfId="0" applyFont="1" applyBorder="1" applyAlignment="1">
      <alignment vertical="top" wrapText="1"/>
    </xf>
    <xf numFmtId="0" fontId="11" fillId="0" borderId="1" xfId="0" applyFont="1" applyBorder="1" applyAlignment="1">
      <alignment vertical="top"/>
    </xf>
    <xf numFmtId="0" fontId="3" fillId="0" borderId="0" xfId="0" applyFont="1" applyFill="1" applyAlignment="1">
      <alignment horizontal="left" vertical="top"/>
    </xf>
    <xf numFmtId="0" fontId="11" fillId="0" borderId="7" xfId="0" applyFont="1" applyBorder="1"/>
    <xf numFmtId="0" fontId="16" fillId="0" borderId="9"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5" xfId="0" applyFont="1" applyFill="1" applyBorder="1" applyAlignment="1">
      <alignment horizontal="center" vertical="top" wrapText="1"/>
    </xf>
    <xf numFmtId="0" fontId="23" fillId="0" borderId="1" xfId="0" applyFont="1" applyFill="1" applyBorder="1" applyAlignment="1">
      <alignment vertical="top" wrapText="1"/>
    </xf>
    <xf numFmtId="0" fontId="11" fillId="0" borderId="0" xfId="0" applyFont="1" applyFill="1" applyAlignment="1">
      <alignment horizontal="left" wrapText="1" indent="1"/>
    </xf>
    <xf numFmtId="0" fontId="11" fillId="0" borderId="0" xfId="0" applyFont="1" applyFill="1"/>
    <xf numFmtId="0" fontId="11" fillId="0" borderId="1" xfId="0" applyFont="1" applyFill="1" applyBorder="1" applyAlignment="1">
      <alignment wrapText="1"/>
    </xf>
    <xf numFmtId="0" fontId="11" fillId="0" borderId="7" xfId="0" applyFont="1" applyFill="1" applyBorder="1"/>
    <xf numFmtId="0" fontId="3" fillId="0" borderId="13" xfId="0" applyFont="1" applyFill="1" applyBorder="1" applyAlignment="1">
      <alignment horizontal="left" vertical="top" wrapText="1"/>
    </xf>
    <xf numFmtId="0" fontId="3" fillId="0" borderId="0" xfId="0" applyFont="1" applyFill="1"/>
    <xf numFmtId="0" fontId="12" fillId="0" borderId="0" xfId="0" applyFont="1" applyFill="1" applyAlignment="1">
      <alignment wrapText="1"/>
    </xf>
    <xf numFmtId="0" fontId="12"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4" fillId="0" borderId="1" xfId="0" applyFont="1" applyFill="1" applyBorder="1"/>
    <xf numFmtId="0" fontId="5" fillId="0" borderId="0" xfId="0" applyFont="1"/>
    <xf numFmtId="0" fontId="3" fillId="4" borderId="1" xfId="0" applyFont="1" applyFill="1" applyBorder="1" applyAlignment="1">
      <alignment horizontal="center" vertical="center" wrapText="1"/>
    </xf>
    <xf numFmtId="0" fontId="26" fillId="0" borderId="0" xfId="0" applyFont="1" applyAlignment="1">
      <alignment wrapText="1"/>
    </xf>
    <xf numFmtId="0" fontId="3" fillId="0" borderId="0" xfId="0" applyFont="1" applyBorder="1" applyAlignment="1">
      <alignment horizontal="left" vertical="top"/>
    </xf>
    <xf numFmtId="0" fontId="16" fillId="0" borderId="0" xfId="0" applyFont="1" applyFill="1" applyBorder="1" applyAlignment="1">
      <alignment vertical="top"/>
    </xf>
    <xf numFmtId="172" fontId="16" fillId="0" borderId="0" xfId="2" applyNumberFormat="1" applyFont="1" applyFill="1" applyBorder="1" applyAlignment="1">
      <alignment horizontal="center" vertical="center"/>
    </xf>
    <xf numFmtId="0" fontId="3" fillId="0" borderId="0" xfId="0" applyFont="1" applyFill="1" applyAlignment="1">
      <alignment horizontal="left" vertical="center"/>
    </xf>
    <xf numFmtId="0" fontId="16" fillId="0" borderId="12" xfId="0" applyFont="1" applyFill="1" applyBorder="1" applyAlignment="1">
      <alignment vertical="top" wrapText="1"/>
    </xf>
    <xf numFmtId="0" fontId="16" fillId="0" borderId="1" xfId="0" applyFont="1" applyFill="1" applyBorder="1" applyAlignment="1">
      <alignment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8" fillId="0" borderId="1" xfId="0" applyFont="1" applyBorder="1" applyAlignment="1">
      <alignment horizontal="left" vertical="center" wrapText="1"/>
    </xf>
    <xf numFmtId="0" fontId="27" fillId="0" borderId="1" xfId="0" applyFont="1" applyBorder="1" applyAlignment="1">
      <alignment wrapText="1"/>
    </xf>
    <xf numFmtId="0" fontId="27" fillId="0" borderId="1" xfId="0" applyFont="1" applyBorder="1" applyAlignment="1">
      <alignment vertical="center" wrapText="1"/>
    </xf>
    <xf numFmtId="0" fontId="23" fillId="0" borderId="1" xfId="0" applyFont="1" applyBorder="1" applyAlignment="1">
      <alignment horizontal="left" vertical="center" wrapText="1"/>
    </xf>
    <xf numFmtId="0" fontId="4" fillId="0" borderId="0" xfId="0" applyFont="1" applyAlignment="1">
      <alignment horizontal="left" vertical="center" wrapText="1"/>
    </xf>
    <xf numFmtId="0" fontId="16" fillId="0" borderId="0" xfId="0" applyFont="1" applyBorder="1" applyAlignment="1">
      <alignment wrapText="1"/>
    </xf>
    <xf numFmtId="0" fontId="0" fillId="0" borderId="0" xfId="0" applyAlignment="1">
      <alignment wrapText="1"/>
    </xf>
    <xf numFmtId="10" fontId="11" fillId="0" borderId="1" xfId="0" applyNumberFormat="1" applyFont="1" applyBorder="1" applyAlignment="1">
      <alignment horizontal="left" vertical="top"/>
    </xf>
    <xf numFmtId="0" fontId="11" fillId="0" borderId="1" xfId="0" applyFont="1" applyBorder="1" applyAlignment="1">
      <alignment horizontal="center" vertical="top"/>
    </xf>
    <xf numFmtId="0" fontId="3" fillId="2" borderId="12" xfId="0" applyFont="1" applyFill="1" applyBorder="1"/>
    <xf numFmtId="0" fontId="28" fillId="0" borderId="1" xfId="0" applyFont="1" applyBorder="1" applyAlignment="1"/>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11" fillId="0" borderId="0" xfId="0" applyFont="1" applyFill="1" applyBorder="1" applyAlignment="1">
      <alignment horizontal="left" vertical="top" wrapText="1"/>
    </xf>
    <xf numFmtId="0" fontId="12" fillId="2" borderId="1" xfId="0" applyFont="1" applyFill="1" applyBorder="1" applyAlignment="1"/>
    <xf numFmtId="0" fontId="3"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Fill="1" applyAlignment="1">
      <alignment vertical="top" wrapText="1"/>
    </xf>
    <xf numFmtId="0" fontId="16" fillId="0" borderId="1" xfId="0" applyFont="1" applyFill="1" applyBorder="1" applyAlignment="1">
      <alignment vertical="top" wrapText="1"/>
    </xf>
    <xf numFmtId="0" fontId="2" fillId="0" borderId="0" xfId="0" applyFont="1" applyFill="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center"/>
    </xf>
    <xf numFmtId="49" fontId="30" fillId="0" borderId="1" xfId="0" applyNumberFormat="1" applyFont="1" applyBorder="1" applyAlignment="1">
      <alignment horizontal="center" vertical="center"/>
    </xf>
    <xf numFmtId="0" fontId="1" fillId="0" borderId="1" xfId="0" applyFont="1" applyBorder="1"/>
    <xf numFmtId="0" fontId="1" fillId="0" borderId="1" xfId="0" applyFont="1" applyFill="1" applyBorder="1"/>
    <xf numFmtId="0" fontId="1" fillId="0" borderId="7" xfId="0" applyFont="1" applyBorder="1"/>
    <xf numFmtId="0" fontId="1" fillId="0" borderId="1" xfId="0" applyFont="1" applyBorder="1" applyAlignment="1">
      <alignment horizontal="center"/>
    </xf>
    <xf numFmtId="49" fontId="1" fillId="0" borderId="1" xfId="0" applyNumberFormat="1" applyFont="1" applyBorder="1" applyAlignment="1">
      <alignment horizontal="center" vertical="center"/>
    </xf>
    <xf numFmtId="0" fontId="1" fillId="0" borderId="4" xfId="0" applyFont="1" applyBorder="1"/>
    <xf numFmtId="0" fontId="1" fillId="0" borderId="1" xfId="0" applyFont="1" applyFill="1" applyBorder="1" applyAlignment="1">
      <alignment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top" wrapText="1"/>
    </xf>
    <xf numFmtId="0" fontId="1" fillId="0" borderId="1" xfId="0" applyFont="1" applyBorder="1" applyAlignment="1"/>
    <xf numFmtId="0" fontId="1" fillId="0" borderId="0" xfId="0" applyFont="1" applyBorder="1" applyAlignment="1"/>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 xfId="0" applyFont="1" applyBorder="1"/>
    <xf numFmtId="0" fontId="1" fillId="0" borderId="0" xfId="0" applyFont="1" applyAlignment="1"/>
    <xf numFmtId="0" fontId="1" fillId="2" borderId="6" xfId="0" applyFont="1" applyFill="1" applyBorder="1"/>
    <xf numFmtId="0" fontId="1" fillId="0" borderId="6"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wrapText="1"/>
    </xf>
    <xf numFmtId="0" fontId="1" fillId="0" borderId="10"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1" fillId="0" borderId="5" xfId="0" applyFont="1" applyBorder="1"/>
    <xf numFmtId="0" fontId="1" fillId="2" borderId="1"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14" fillId="0" borderId="0" xfId="0" applyFont="1" applyAlignment="1">
      <alignment horizontal="center" vertical="top" wrapText="1"/>
    </xf>
    <xf numFmtId="0" fontId="1" fillId="0" borderId="0" xfId="0" applyFont="1" applyAlignment="1">
      <alignment wrapText="1"/>
    </xf>
    <xf numFmtId="0" fontId="14" fillId="0" borderId="1" xfId="0" applyFont="1" applyBorder="1" applyAlignment="1">
      <alignment horizontal="center" vertical="center" wrapText="1"/>
    </xf>
    <xf numFmtId="0" fontId="13"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3" fillId="0" borderId="1" xfId="0" applyFont="1" applyBorder="1" applyAlignment="1">
      <alignment horizontal="center" vertical="top" wrapText="1"/>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6" fillId="0" borderId="0" xfId="0" applyFont="1" applyFill="1" applyBorder="1" applyAlignment="1">
      <alignment vertical="top" wrapText="1"/>
    </xf>
    <xf numFmtId="0" fontId="1" fillId="0" borderId="0" xfId="0" applyFont="1" applyAlignment="1">
      <alignment vertical="top" wrapText="1"/>
    </xf>
    <xf numFmtId="0" fontId="13" fillId="0" borderId="0" xfId="0" applyFont="1" applyFill="1" applyBorder="1" applyAlignment="1">
      <alignment vertical="top" wrapText="1"/>
    </xf>
    <xf numFmtId="0" fontId="1" fillId="0" borderId="0" xfId="0" applyFont="1" applyBorder="1" applyAlignment="1">
      <alignment vertical="top" wrapText="1"/>
    </xf>
    <xf numFmtId="0" fontId="3" fillId="0" borderId="20" xfId="0" applyFont="1" applyFill="1" applyBorder="1" applyAlignment="1">
      <alignment horizontal="center"/>
    </xf>
    <xf numFmtId="0" fontId="3" fillId="0" borderId="21" xfId="0" applyFont="1" applyFill="1" applyBorder="1" applyAlignment="1">
      <alignment horizontal="center"/>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9" fontId="1" fillId="0" borderId="0" xfId="4" applyFont="1" applyBorder="1" applyAlignment="1">
      <alignment horizontal="center"/>
    </xf>
    <xf numFmtId="0" fontId="1" fillId="0" borderId="0" xfId="0" applyFont="1" applyBorder="1" applyAlignment="1">
      <alignment horizontal="left" indent="1"/>
    </xf>
    <xf numFmtId="165" fontId="1" fillId="0" borderId="1" xfId="0" applyNumberFormat="1" applyFont="1" applyBorder="1" applyAlignment="1">
      <alignment horizontal="center" vertical="center"/>
    </xf>
    <xf numFmtId="165" fontId="1" fillId="0" borderId="0" xfId="0" applyNumberFormat="1" applyFont="1" applyBorder="1" applyAlignment="1">
      <alignment horizontal="center" vertical="center"/>
    </xf>
    <xf numFmtId="0" fontId="1" fillId="0" borderId="0" xfId="0" applyFont="1" applyBorder="1" applyAlignment="1">
      <alignment horizontal="left" vertical="top"/>
    </xf>
    <xf numFmtId="0" fontId="13" fillId="0" borderId="1" xfId="0" applyFont="1" applyBorder="1" applyAlignment="1">
      <alignment horizontal="center" vertical="center" wrapText="1"/>
    </xf>
    <xf numFmtId="0" fontId="1" fillId="0" borderId="0" xfId="0" applyFont="1" applyAlignment="1">
      <alignment horizontal="left" indent="1"/>
    </xf>
    <xf numFmtId="0" fontId="12" fillId="0" borderId="0" xfId="0" applyFont="1" applyAlignment="1">
      <alignment wrapText="1"/>
    </xf>
    <xf numFmtId="0" fontId="11" fillId="0" borderId="0" xfId="0" applyFont="1" applyAlignment="1">
      <alignment horizontal="left" wrapText="1"/>
    </xf>
    <xf numFmtId="9"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0" fontId="1" fillId="3" borderId="1" xfId="0" applyFont="1" applyFill="1" applyBorder="1" applyAlignment="1">
      <alignment horizontal="center"/>
    </xf>
    <xf numFmtId="9" fontId="1" fillId="0" borderId="0" xfId="0" applyNumberFormat="1" applyFont="1"/>
    <xf numFmtId="0" fontId="1" fillId="0" borderId="12" xfId="0" applyFont="1" applyFill="1" applyBorder="1" applyAlignment="1">
      <alignment horizontal="center" wrapText="1"/>
    </xf>
    <xf numFmtId="0" fontId="1" fillId="0" borderId="0" xfId="0" applyFont="1" applyFill="1" applyBorder="1" applyAlignment="1">
      <alignment horizontal="center"/>
    </xf>
    <xf numFmtId="10" fontId="1" fillId="0" borderId="1" xfId="0" applyNumberFormat="1" applyFont="1" applyBorder="1" applyAlignment="1">
      <alignment horizontal="right"/>
    </xf>
    <xf numFmtId="10" fontId="1" fillId="0" borderId="0" xfId="0" applyNumberFormat="1" applyFont="1" applyFill="1" applyBorder="1" applyAlignment="1">
      <alignment horizontal="right"/>
    </xf>
    <xf numFmtId="10" fontId="1" fillId="0" borderId="1" xfId="4" applyNumberFormat="1" applyFont="1" applyBorder="1" applyAlignment="1">
      <alignment horizontal="right"/>
    </xf>
    <xf numFmtId="0" fontId="1" fillId="0" borderId="1" xfId="0" quotePrefix="1" applyFont="1" applyBorder="1"/>
    <xf numFmtId="9" fontId="1" fillId="0" borderId="1" xfId="0" applyNumberFormat="1" applyFont="1" applyBorder="1"/>
    <xf numFmtId="9" fontId="1" fillId="0" borderId="0" xfId="4" applyFont="1" applyBorder="1" applyAlignment="1">
      <alignment horizontal="left"/>
    </xf>
    <xf numFmtId="9" fontId="1" fillId="0" borderId="1" xfId="4" applyFont="1" applyBorder="1" applyAlignment="1">
      <alignment horizontal="right"/>
    </xf>
    <xf numFmtId="10" fontId="1" fillId="0" borderId="1" xfId="0" applyNumberFormat="1" applyFont="1" applyBorder="1"/>
    <xf numFmtId="10" fontId="1" fillId="0" borderId="3" xfId="0" applyNumberFormat="1" applyFont="1" applyBorder="1"/>
    <xf numFmtId="0" fontId="1" fillId="0" borderId="9" xfId="0" applyFont="1" applyBorder="1"/>
    <xf numFmtId="2" fontId="1" fillId="0" borderId="12" xfId="0" applyNumberFormat="1" applyFont="1" applyBorder="1"/>
    <xf numFmtId="164" fontId="1" fillId="0" borderId="0" xfId="0" applyNumberFormat="1" applyFont="1" applyBorder="1" applyAlignment="1">
      <alignment horizontal="center"/>
    </xf>
    <xf numFmtId="0" fontId="1" fillId="0" borderId="1" xfId="0" applyFont="1" applyBorder="1" applyAlignment="1">
      <alignment horizontal="left" vertical="top" wrapText="1"/>
    </xf>
    <xf numFmtId="166" fontId="1" fillId="0" borderId="1" xfId="0" applyNumberFormat="1" applyFont="1" applyBorder="1"/>
    <xf numFmtId="5" fontId="1" fillId="0" borderId="0" xfId="2" applyNumberFormat="1" applyFont="1" applyBorder="1" applyAlignment="1">
      <alignment horizontal="center"/>
    </xf>
    <xf numFmtId="0" fontId="1" fillId="0" borderId="0" xfId="0" applyFont="1" applyBorder="1" applyAlignment="1">
      <alignment horizontal="center" vertical="center"/>
    </xf>
    <xf numFmtId="0" fontId="1" fillId="0" borderId="1" xfId="0" applyFont="1" applyFill="1" applyBorder="1" applyAlignment="1">
      <alignment horizontal="center" wrapText="1"/>
    </xf>
    <xf numFmtId="167" fontId="1" fillId="0" borderId="1" xfId="0" applyNumberFormat="1" applyFont="1" applyBorder="1" applyAlignment="1">
      <alignment horizontal="right" vertical="top"/>
    </xf>
    <xf numFmtId="0" fontId="11" fillId="0" borderId="0" xfId="0" applyFont="1"/>
    <xf numFmtId="16" fontId="1" fillId="0" borderId="1" xfId="0" applyNumberFormat="1" applyFont="1" applyBorder="1"/>
    <xf numFmtId="0" fontId="1" fillId="0" borderId="11" xfId="0" applyFont="1" applyBorder="1"/>
    <xf numFmtId="0" fontId="1" fillId="0" borderId="8" xfId="0" applyFont="1" applyBorder="1"/>
    <xf numFmtId="1" fontId="1" fillId="0" borderId="1" xfId="0" applyNumberFormat="1" applyFont="1" applyBorder="1"/>
    <xf numFmtId="0" fontId="1" fillId="0" borderId="14" xfId="0" applyFont="1" applyBorder="1"/>
    <xf numFmtId="4" fontId="1" fillId="0" borderId="1" xfId="0" applyNumberFormat="1" applyFont="1" applyBorder="1" applyAlignment="1">
      <alignment horizontal="right" vertical="top"/>
    </xf>
    <xf numFmtId="167" fontId="1" fillId="0" borderId="1" xfId="0" applyNumberFormat="1" applyFont="1" applyBorder="1" applyAlignment="1">
      <alignment horizontal="center" vertical="top"/>
    </xf>
    <xf numFmtId="0" fontId="1" fillId="0" borderId="4" xfId="0" applyFont="1" applyFill="1" applyBorder="1"/>
    <xf numFmtId="0" fontId="1" fillId="0" borderId="1" xfId="0" applyFont="1" applyBorder="1" applyAlignment="1">
      <alignment horizontal="left" vertical="top"/>
    </xf>
    <xf numFmtId="167" fontId="1" fillId="0" borderId="0" xfId="0" applyNumberFormat="1" applyFont="1" applyBorder="1" applyAlignment="1">
      <alignment horizontal="right" vertical="top"/>
    </xf>
    <xf numFmtId="0" fontId="1" fillId="0" borderId="1" xfId="0" applyFont="1" applyBorder="1" applyAlignment="1">
      <alignment horizontal="right" vertical="top"/>
    </xf>
    <xf numFmtId="0" fontId="1" fillId="0" borderId="3" xfId="0" applyFont="1" applyBorder="1" applyAlignment="1">
      <alignment horizontal="right" vertical="top"/>
    </xf>
    <xf numFmtId="0" fontId="1" fillId="0" borderId="1" xfId="0" applyFont="1" applyFill="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vertical="center"/>
    </xf>
    <xf numFmtId="37" fontId="1" fillId="0" borderId="1" xfId="1" applyNumberFormat="1" applyFont="1" applyBorder="1" applyAlignment="1">
      <alignment horizontal="center" vertical="center"/>
    </xf>
    <xf numFmtId="37" fontId="1" fillId="0" borderId="0" xfId="1" applyNumberFormat="1" applyFont="1" applyBorder="1" applyAlignment="1">
      <alignment vertical="center"/>
    </xf>
    <xf numFmtId="0" fontId="1" fillId="0" borderId="2" xfId="0" applyFont="1" applyBorder="1" applyAlignment="1"/>
    <xf numFmtId="0" fontId="1" fillId="2" borderId="1" xfId="0" applyFont="1" applyFill="1" applyBorder="1"/>
    <xf numFmtId="2" fontId="1" fillId="0" borderId="1" xfId="0" applyNumberFormat="1" applyFont="1" applyBorder="1" applyAlignment="1">
      <alignment horizontal="right" wrapText="1"/>
    </xf>
    <xf numFmtId="167" fontId="1" fillId="0" borderId="1" xfId="0" applyNumberFormat="1" applyFont="1" applyBorder="1" applyAlignment="1">
      <alignment horizontal="right"/>
    </xf>
    <xf numFmtId="0" fontId="1" fillId="0" borderId="1" xfId="0" applyFont="1" applyBorder="1" applyAlignment="1">
      <alignment horizontal="center" vertical="top" wrapText="1"/>
    </xf>
    <xf numFmtId="0" fontId="1" fillId="0" borderId="0" xfId="0" applyFont="1" applyBorder="1" applyAlignment="1">
      <alignment vertical="top"/>
    </xf>
    <xf numFmtId="9" fontId="1" fillId="0" borderId="1" xfId="0" applyNumberFormat="1" applyFont="1" applyBorder="1" applyAlignment="1">
      <alignment horizontal="center" vertical="center" wrapText="1"/>
    </xf>
    <xf numFmtId="9" fontId="1" fillId="0" borderId="1" xfId="0" applyNumberFormat="1" applyFont="1" applyBorder="1" applyAlignment="1">
      <alignment horizontal="right" wrapText="1"/>
    </xf>
    <xf numFmtId="9" fontId="1" fillId="0" borderId="1" xfId="4" applyNumberFormat="1" applyFont="1" applyBorder="1" applyAlignment="1">
      <alignment horizontal="right"/>
    </xf>
    <xf numFmtId="9" fontId="1" fillId="0" borderId="1" xfId="0" applyNumberFormat="1" applyFont="1" applyBorder="1" applyAlignment="1">
      <alignment horizontal="right"/>
    </xf>
    <xf numFmtId="1" fontId="1" fillId="0" borderId="1" xfId="0" applyNumberFormat="1" applyFont="1" applyBorder="1" applyAlignment="1">
      <alignment horizontal="right"/>
    </xf>
    <xf numFmtId="0" fontId="1" fillId="0" borderId="1"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49" fontId="1" fillId="0" borderId="14" xfId="0" applyNumberFormat="1" applyFont="1" applyBorder="1" applyAlignment="1">
      <alignment horizontal="center" vertical="center"/>
    </xf>
    <xf numFmtId="0" fontId="1" fillId="0" borderId="0" xfId="0" applyFont="1" applyFill="1" applyAlignment="1">
      <alignment horizontal="left" vertical="center"/>
    </xf>
    <xf numFmtId="0" fontId="1" fillId="0" borderId="0" xfId="0" applyFont="1" applyFill="1"/>
    <xf numFmtId="0" fontId="1" fillId="0" borderId="2" xfId="0" applyFont="1" applyFill="1" applyBorder="1" applyAlignment="1">
      <alignment horizontal="left" vertical="top" wrapText="1"/>
    </xf>
    <xf numFmtId="167" fontId="1" fillId="0" borderId="0" xfId="0" applyNumberFormat="1" applyFont="1" applyBorder="1" applyAlignment="1">
      <alignment horizontal="center" vertical="top" wrapText="1"/>
    </xf>
    <xf numFmtId="168" fontId="1" fillId="0" borderId="1" xfId="2" applyNumberFormat="1" applyFont="1" applyBorder="1" applyAlignment="1">
      <alignment horizontal="right"/>
    </xf>
    <xf numFmtId="0" fontId="1" fillId="2" borderId="6" xfId="0" applyFont="1" applyFill="1" applyBorder="1" applyAlignment="1">
      <alignment horizontal="left" vertical="top" wrapText="1"/>
    </xf>
    <xf numFmtId="168" fontId="1" fillId="2" borderId="9" xfId="2" applyNumberFormat="1" applyFont="1" applyFill="1" applyBorder="1" applyAlignment="1">
      <alignment horizontal="right"/>
    </xf>
    <xf numFmtId="168" fontId="1" fillId="2" borderId="5" xfId="2" applyNumberFormat="1" applyFont="1" applyFill="1" applyBorder="1" applyAlignment="1">
      <alignment horizontal="right"/>
    </xf>
    <xf numFmtId="168" fontId="1" fillId="0" borderId="1" xfId="0" applyNumberFormat="1" applyFont="1" applyBorder="1" applyAlignment="1">
      <alignment horizontal="right"/>
    </xf>
    <xf numFmtId="168" fontId="1" fillId="0" borderId="0" xfId="0" applyNumberFormat="1" applyFont="1" applyBorder="1" applyAlignment="1">
      <alignment horizontal="right"/>
    </xf>
    <xf numFmtId="49" fontId="1" fillId="0" borderId="0" xfId="0" applyNumberFormat="1" applyFont="1" applyBorder="1" applyAlignment="1">
      <alignment horizontal="center" vertical="center"/>
    </xf>
    <xf numFmtId="9" fontId="1" fillId="0" borderId="1" xfId="0" applyNumberFormat="1" applyFont="1" applyBorder="1" applyAlignment="1">
      <alignment horizontal="center" vertical="center"/>
    </xf>
    <xf numFmtId="168" fontId="1" fillId="2" borderId="1" xfId="0" applyNumberFormat="1" applyFont="1" applyFill="1" applyBorder="1" applyAlignment="1">
      <alignment horizontal="right"/>
    </xf>
    <xf numFmtId="166"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5" fontId="1" fillId="0" borderId="1" xfId="0" applyNumberFormat="1" applyFont="1" applyBorder="1"/>
    <xf numFmtId="169" fontId="1" fillId="0" borderId="1" xfId="0" applyNumberFormat="1" applyFont="1" applyBorder="1"/>
    <xf numFmtId="169" fontId="1" fillId="0" borderId="5" xfId="0" applyNumberFormat="1" applyFont="1" applyBorder="1"/>
    <xf numFmtId="0" fontId="1" fillId="0" borderId="0" xfId="0" applyFont="1" applyFill="1" applyAlignment="1">
      <alignment wrapText="1"/>
    </xf>
    <xf numFmtId="0" fontId="1" fillId="0" borderId="0" xfId="0" applyFont="1" applyFill="1" applyAlignment="1">
      <alignment horizontal="left" vertical="top"/>
    </xf>
    <xf numFmtId="0" fontId="1" fillId="0" borderId="0" xfId="0" applyFont="1" applyFill="1" applyAlignment="1"/>
    <xf numFmtId="0" fontId="1" fillId="0" borderId="0" xfId="0" applyFont="1" applyFill="1" applyBorder="1" applyAlignment="1">
      <alignment horizontal="left" vertical="center" wrapText="1"/>
    </xf>
    <xf numFmtId="3" fontId="1" fillId="0" borderId="12" xfId="0" applyNumberFormat="1" applyFont="1" applyFill="1" applyBorder="1" applyAlignment="1">
      <alignment horizontal="center" vertical="center" wrapText="1"/>
    </xf>
    <xf numFmtId="10" fontId="1" fillId="0" borderId="12"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172" fontId="1" fillId="0" borderId="0" xfId="2" applyNumberFormat="1" applyFont="1" applyBorder="1" applyAlignment="1">
      <alignment horizontal="center"/>
    </xf>
    <xf numFmtId="0" fontId="1" fillId="0" borderId="7" xfId="0" quotePrefix="1" applyFont="1" applyBorder="1" applyAlignment="1">
      <alignment horizontal="center"/>
    </xf>
    <xf numFmtId="167" fontId="1" fillId="0" borderId="1" xfId="0" applyNumberFormat="1" applyFont="1" applyBorder="1"/>
    <xf numFmtId="0" fontId="1" fillId="0" borderId="0" xfId="0" quotePrefix="1" applyFont="1" applyBorder="1" applyAlignment="1">
      <alignment horizontal="center"/>
    </xf>
    <xf numFmtId="167" fontId="1" fillId="0" borderId="1" xfId="0" applyNumberFormat="1" applyFont="1" applyBorder="1" applyAlignment="1">
      <alignment horizontal="center" vertical="center"/>
    </xf>
    <xf numFmtId="0" fontId="1" fillId="3" borderId="3" xfId="0" applyFont="1" applyFill="1" applyBorder="1" applyAlignment="1"/>
    <xf numFmtId="0" fontId="1" fillId="0" borderId="12" xfId="0" applyFont="1" applyBorder="1"/>
    <xf numFmtId="167" fontId="1" fillId="0" borderId="12" xfId="0" applyNumberFormat="1" applyFont="1" applyBorder="1"/>
    <xf numFmtId="2" fontId="1" fillId="0" borderId="1" xfId="0" applyNumberFormat="1" applyFont="1" applyBorder="1" applyAlignment="1">
      <alignment horizontal="right"/>
    </xf>
    <xf numFmtId="0" fontId="1" fillId="0" borderId="0" xfId="0" applyFont="1" applyAlignment="1">
      <alignment vertical="top"/>
    </xf>
    <xf numFmtId="0" fontId="1" fillId="2" borderId="1" xfId="0" applyFont="1" applyFill="1" applyBorder="1" applyAlignment="1">
      <alignment horizontal="center"/>
    </xf>
    <xf numFmtId="0" fontId="1" fillId="0" borderId="0" xfId="0" applyFont="1" applyFill="1" applyAlignment="1">
      <alignment horizontal="center" vertical="top" wrapText="1"/>
    </xf>
    <xf numFmtId="0" fontId="1" fillId="0" borderId="0" xfId="0" applyFont="1" applyFill="1" applyAlignment="1">
      <alignment vertical="top" wrapText="1"/>
    </xf>
    <xf numFmtId="173" fontId="1" fillId="0" borderId="6" xfId="0" applyNumberFormat="1" applyFont="1" applyBorder="1" applyAlignment="1">
      <alignment vertical="center"/>
    </xf>
    <xf numFmtId="0" fontId="1" fillId="0" borderId="1" xfId="0" applyFont="1" applyBorder="1" applyAlignment="1">
      <alignment horizontal="right"/>
    </xf>
    <xf numFmtId="173" fontId="1" fillId="0" borderId="6" xfId="0" applyNumberFormat="1" applyFont="1" applyBorder="1" applyAlignment="1">
      <alignment vertical="top"/>
    </xf>
    <xf numFmtId="173" fontId="1" fillId="0" borderId="1" xfId="0" applyNumberFormat="1" applyFont="1" applyBorder="1" applyAlignment="1">
      <alignment vertical="center"/>
    </xf>
    <xf numFmtId="1" fontId="1" fillId="0" borderId="1" xfId="0" applyNumberFormat="1" applyFont="1" applyBorder="1" applyAlignment="1">
      <alignment vertical="top"/>
    </xf>
    <xf numFmtId="0" fontId="1" fillId="0" borderId="0" xfId="0" applyFont="1" applyFill="1" applyAlignment="1">
      <alignment vertical="top"/>
    </xf>
    <xf numFmtId="0" fontId="1" fillId="0" borderId="1" xfId="0" applyFont="1" applyFill="1" applyBorder="1" applyAlignment="1">
      <alignment vertical="top"/>
    </xf>
    <xf numFmtId="0" fontId="1" fillId="0" borderId="0" xfId="0" applyFont="1" applyFill="1" applyAlignment="1">
      <alignment horizontal="right" vertical="top"/>
    </xf>
    <xf numFmtId="0" fontId="11" fillId="0" borderId="16" xfId="0" applyFont="1" applyBorder="1" applyAlignment="1">
      <alignment vertical="top" wrapText="1"/>
    </xf>
    <xf numFmtId="0" fontId="11" fillId="0" borderId="17"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6" fillId="0" borderId="0" xfId="0" applyFont="1" applyAlignment="1">
      <alignment horizontal="left" vertical="top" wrapText="1"/>
    </xf>
    <xf numFmtId="0" fontId="1" fillId="0" borderId="0" xfId="0" applyFont="1"/>
    <xf numFmtId="0" fontId="1" fillId="0" borderId="0" xfId="5" applyFill="1"/>
    <xf numFmtId="0" fontId="1" fillId="0" borderId="0" xfId="5"/>
    <xf numFmtId="0" fontId="1" fillId="0" borderId="0" xfId="5" applyFill="1" applyAlignment="1">
      <alignment horizontal="left" vertical="top"/>
    </xf>
    <xf numFmtId="0" fontId="31" fillId="0" borderId="0" xfId="5" applyFont="1" applyFill="1" applyAlignment="1">
      <alignment horizontal="center"/>
    </xf>
    <xf numFmtId="0" fontId="1" fillId="0" borderId="0" xfId="5" applyBorder="1"/>
    <xf numFmtId="0" fontId="3" fillId="0" borderId="0" xfId="5" applyFont="1" applyFill="1" applyAlignment="1">
      <alignment horizontal="left" vertical="top"/>
    </xf>
    <xf numFmtId="0" fontId="3" fillId="0" borderId="0" xfId="5" applyFont="1" applyBorder="1"/>
    <xf numFmtId="0" fontId="1" fillId="0" borderId="6" xfId="5" applyFill="1" applyBorder="1"/>
    <xf numFmtId="0" fontId="1" fillId="0" borderId="5" xfId="5" applyFill="1" applyBorder="1" applyAlignment="1">
      <alignment horizontal="left" vertical="top" wrapText="1"/>
    </xf>
    <xf numFmtId="0" fontId="1" fillId="0" borderId="4" xfId="5" applyFill="1" applyBorder="1"/>
    <xf numFmtId="0" fontId="1" fillId="0" borderId="8" xfId="5" applyFill="1" applyBorder="1" applyAlignment="1">
      <alignment horizontal="left" vertical="top" wrapText="1"/>
    </xf>
    <xf numFmtId="0" fontId="20" fillId="0" borderId="8" xfId="3" applyBorder="1" applyAlignment="1" applyProtection="1">
      <alignment horizontal="left" vertical="top" wrapText="1"/>
    </xf>
    <xf numFmtId="0" fontId="1" fillId="0" borderId="7" xfId="5" applyBorder="1"/>
    <xf numFmtId="0" fontId="1" fillId="0" borderId="33" xfId="5" applyBorder="1"/>
    <xf numFmtId="0" fontId="1" fillId="0" borderId="5" xfId="5" applyFill="1" applyBorder="1" applyAlignment="1">
      <alignment horizontal="center"/>
    </xf>
    <xf numFmtId="0" fontId="1" fillId="0" borderId="7" xfId="5" applyFill="1" applyBorder="1"/>
    <xf numFmtId="0" fontId="1" fillId="0" borderId="0" xfId="5" applyFill="1" applyAlignment="1">
      <alignment horizontal="left" vertical="top" wrapText="1"/>
    </xf>
    <xf numFmtId="0" fontId="1" fillId="0" borderId="14" xfId="5" applyFill="1" applyBorder="1" applyAlignment="1">
      <alignment horizontal="left" vertical="top" wrapText="1"/>
    </xf>
    <xf numFmtId="0" fontId="1" fillId="0" borderId="8" xfId="5" applyFill="1" applyBorder="1"/>
    <xf numFmtId="0" fontId="1" fillId="0" borderId="10" xfId="5" applyBorder="1"/>
    <xf numFmtId="0" fontId="1" fillId="0" borderId="15" xfId="5" applyBorder="1"/>
    <xf numFmtId="0" fontId="1" fillId="0" borderId="34" xfId="5" applyBorder="1"/>
    <xf numFmtId="0" fontId="20" fillId="0" borderId="4" xfId="3" applyBorder="1" applyAlignment="1" applyProtection="1"/>
    <xf numFmtId="0" fontId="20" fillId="0" borderId="2" xfId="3" applyBorder="1" applyAlignment="1" applyProtection="1"/>
    <xf numFmtId="0" fontId="20" fillId="0" borderId="35" xfId="3" applyBorder="1" applyAlignment="1" applyProtection="1"/>
    <xf numFmtId="0" fontId="1" fillId="0" borderId="0" xfId="5" applyBorder="1" applyAlignment="1">
      <alignment horizontal="left" vertical="top" wrapText="1"/>
    </xf>
    <xf numFmtId="0" fontId="3" fillId="0" borderId="2" xfId="5" applyFont="1" applyFill="1" applyBorder="1"/>
    <xf numFmtId="0" fontId="1" fillId="0" borderId="12" xfId="5" applyFill="1" applyBorder="1"/>
    <xf numFmtId="0" fontId="1" fillId="0" borderId="12" xfId="5" applyFill="1" applyBorder="1" applyAlignment="1">
      <alignment wrapText="1"/>
    </xf>
    <xf numFmtId="0" fontId="32" fillId="0" borderId="0" xfId="5" applyFont="1" applyFill="1" applyAlignment="1">
      <alignment horizontal="left" wrapText="1" indent="2"/>
    </xf>
    <xf numFmtId="0" fontId="33" fillId="0" borderId="0" xfId="5" applyFont="1" applyFill="1" applyAlignment="1">
      <alignment horizontal="left" wrapText="1" indent="2"/>
    </xf>
    <xf numFmtId="0" fontId="28" fillId="0" borderId="0" xfId="6" applyFont="1" applyAlignment="1">
      <alignment horizontal="left" vertical="top" wrapText="1"/>
    </xf>
    <xf numFmtId="0" fontId="28" fillId="0" borderId="0" xfId="5" applyFont="1" applyFill="1" applyAlignment="1">
      <alignment horizontal="left" vertical="top" wrapText="1"/>
    </xf>
    <xf numFmtId="0" fontId="1" fillId="0" borderId="1" xfId="5" applyFill="1" applyBorder="1"/>
    <xf numFmtId="49" fontId="1" fillId="0" borderId="5" xfId="5" applyNumberFormat="1" applyFill="1" applyBorder="1" applyAlignment="1">
      <alignment horizontal="center" vertical="center"/>
    </xf>
    <xf numFmtId="49" fontId="1" fillId="0" borderId="8" xfId="5" applyNumberFormat="1" applyFill="1" applyBorder="1" applyAlignment="1">
      <alignment horizontal="center" vertical="center"/>
    </xf>
    <xf numFmtId="0" fontId="3" fillId="0" borderId="0" xfId="5" applyFont="1" applyFill="1"/>
    <xf numFmtId="14" fontId="1" fillId="0" borderId="0" xfId="5" applyNumberFormat="1" applyFill="1"/>
    <xf numFmtId="49" fontId="1" fillId="0" borderId="12" xfId="5" applyNumberFormat="1" applyFill="1" applyBorder="1"/>
    <xf numFmtId="0" fontId="1" fillId="0" borderId="22" xfId="5" applyFill="1" applyBorder="1"/>
    <xf numFmtId="0" fontId="3" fillId="0" borderId="4" xfId="5" applyFont="1" applyFill="1" applyBorder="1"/>
    <xf numFmtId="14" fontId="1" fillId="0" borderId="8" xfId="5" applyNumberFormat="1" applyFill="1" applyBorder="1"/>
    <xf numFmtId="0" fontId="1" fillId="0" borderId="0" xfId="5" applyFont="1"/>
    <xf numFmtId="0" fontId="3" fillId="0" borderId="0" xfId="5" applyFont="1" applyAlignment="1">
      <alignment horizontal="left" vertical="top"/>
    </xf>
    <xf numFmtId="0" fontId="1" fillId="0" borderId="1" xfId="5" applyBorder="1"/>
    <xf numFmtId="49" fontId="1" fillId="0" borderId="1" xfId="5" applyNumberFormat="1" applyBorder="1"/>
    <xf numFmtId="0" fontId="1" fillId="0" borderId="3" xfId="5" applyBorder="1"/>
    <xf numFmtId="0" fontId="1" fillId="0" borderId="0" xfId="5" applyAlignment="1">
      <alignment horizontal="left" vertical="top"/>
    </xf>
    <xf numFmtId="0" fontId="1" fillId="0" borderId="0" xfId="5" applyAlignment="1"/>
    <xf numFmtId="0" fontId="3" fillId="0" borderId="0" xfId="5" applyFont="1"/>
    <xf numFmtId="0" fontId="3" fillId="0" borderId="0" xfId="5" applyFont="1" applyAlignment="1">
      <alignment horizontal="left" vertical="top" wrapText="1"/>
    </xf>
    <xf numFmtId="0" fontId="3" fillId="0" borderId="0" xfId="5" applyFont="1" applyAlignment="1">
      <alignment vertical="top" wrapText="1"/>
    </xf>
    <xf numFmtId="0" fontId="7" fillId="0" borderId="0" xfId="5" applyFont="1" applyFill="1" applyAlignment="1">
      <alignment vertical="top" wrapText="1"/>
    </xf>
    <xf numFmtId="174" fontId="1" fillId="0" borderId="1" xfId="0" applyNumberFormat="1" applyFont="1" applyBorder="1" applyAlignment="1">
      <alignment horizontal="center" vertical="center"/>
    </xf>
    <xf numFmtId="170" fontId="11" fillId="0" borderId="1" xfId="0" applyNumberFormat="1" applyFont="1" applyBorder="1" applyAlignment="1">
      <alignment horizontal="left" vertical="top"/>
    </xf>
    <xf numFmtId="0" fontId="1" fillId="0" borderId="0" xfId="0" applyFont="1" applyAlignment="1">
      <alignment horizontal="left" vertical="center" wrapText="1"/>
    </xf>
    <xf numFmtId="170" fontId="1" fillId="0" borderId="1" xfId="0" applyNumberFormat="1" applyFont="1" applyBorder="1" applyAlignment="1">
      <alignment horizontal="left" vertical="center" wrapText="1"/>
    </xf>
    <xf numFmtId="0" fontId="27" fillId="0" borderId="0" xfId="0" applyFont="1" applyBorder="1" applyAlignment="1">
      <alignment vertical="center" wrapText="1"/>
    </xf>
    <xf numFmtId="170" fontId="1" fillId="0" borderId="0" xfId="0" applyNumberFormat="1" applyFont="1" applyBorder="1" applyAlignment="1">
      <alignment horizontal="left" vertical="center" wrapText="1"/>
    </xf>
    <xf numFmtId="0" fontId="31" fillId="0" borderId="0" xfId="5" applyFont="1" applyBorder="1" applyAlignment="1">
      <alignment horizontal="center" vertical="top" wrapText="1"/>
    </xf>
    <xf numFmtId="49" fontId="0" fillId="0" borderId="1" xfId="0" applyNumberFormat="1" applyBorder="1" applyAlignment="1">
      <alignment horizontal="center" vertical="center"/>
    </xf>
    <xf numFmtId="0" fontId="31" fillId="0" borderId="0" xfId="5" applyFont="1" applyFill="1" applyAlignment="1">
      <alignment horizontal="left"/>
    </xf>
    <xf numFmtId="0" fontId="28" fillId="0" borderId="6" xfId="5" applyFont="1" applyBorder="1" applyAlignment="1">
      <alignment horizontal="left" vertical="top" wrapText="1"/>
    </xf>
    <xf numFmtId="0" fontId="28" fillId="0" borderId="36" xfId="5" applyFont="1" applyBorder="1" applyAlignment="1">
      <alignment horizontal="left" vertical="top" wrapText="1"/>
    </xf>
    <xf numFmtId="0" fontId="2" fillId="0" borderId="0" xfId="5" applyFont="1" applyBorder="1" applyAlignment="1">
      <alignment horizontal="center" vertical="center"/>
    </xf>
    <xf numFmtId="0" fontId="31" fillId="0" borderId="0" xfId="5" applyFont="1" applyBorder="1" applyAlignment="1">
      <alignment horizontal="center" vertical="top" wrapText="1"/>
    </xf>
    <xf numFmtId="0" fontId="1" fillId="0" borderId="2" xfId="5" applyBorder="1" applyAlignment="1">
      <alignment horizontal="left" vertical="top" wrapText="1"/>
    </xf>
    <xf numFmtId="0" fontId="3" fillId="0" borderId="0" xfId="5" applyFont="1" applyBorder="1" applyAlignment="1">
      <alignment horizontal="left" vertical="center" wrapText="1"/>
    </xf>
    <xf numFmtId="0" fontId="20" fillId="0" borderId="6" xfId="3" applyBorder="1" applyAlignment="1" applyProtection="1">
      <alignment horizontal="left" vertical="top" wrapText="1"/>
    </xf>
    <xf numFmtId="0" fontId="20" fillId="0" borderId="36" xfId="3" applyBorder="1" applyAlignment="1" applyProtection="1">
      <alignment horizontal="left" vertical="top"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1" xfId="0" applyFill="1" applyBorder="1" applyAlignment="1">
      <alignment vertical="center"/>
    </xf>
    <xf numFmtId="0" fontId="0" fillId="0" borderId="6" xfId="0" applyFill="1" applyBorder="1" applyAlignment="1">
      <alignment vertical="center" wrapText="1"/>
    </xf>
    <xf numFmtId="0" fontId="0" fillId="0" borderId="5" xfId="0" applyFill="1" applyBorder="1" applyAlignment="1">
      <alignment vertical="center" wrapText="1"/>
    </xf>
    <xf numFmtId="0" fontId="0" fillId="0" borderId="0" xfId="0" applyFill="1" applyAlignment="1"/>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2" fillId="2" borderId="0" xfId="0" applyFont="1" applyFill="1" applyAlignment="1">
      <alignment horizontal="center" vertical="center"/>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1" fillId="0" borderId="1" xfId="0" applyFont="1" applyBorder="1" applyAlignment="1">
      <alignment horizontal="left" vertical="top" wrapText="1"/>
    </xf>
    <xf numFmtId="0" fontId="0" fillId="0" borderId="1" xfId="0" applyBorder="1" applyAlignment="1">
      <alignment horizontal="left" vertical="top" wrapText="1"/>
    </xf>
    <xf numFmtId="0" fontId="3" fillId="0" borderId="1" xfId="0" applyFont="1" applyBorder="1" applyAlignment="1">
      <alignment vertical="center"/>
    </xf>
    <xf numFmtId="0" fontId="1" fillId="0" borderId="0" xfId="0" applyFont="1" applyAlignment="1">
      <alignment horizontal="left" vertical="center" wrapText="1"/>
    </xf>
    <xf numFmtId="0" fontId="1" fillId="0" borderId="0" xfId="0" applyFont="1" applyAlignment="1">
      <alignment horizontal="left" vertical="top" wrapText="1"/>
    </xf>
    <xf numFmtId="0" fontId="0" fillId="0" borderId="0" xfId="0" applyAlignment="1">
      <alignment horizontal="left" vertical="top" wrapText="1"/>
    </xf>
    <xf numFmtId="0" fontId="17"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left" vertical="center" wrapText="1"/>
    </xf>
    <xf numFmtId="0" fontId="17" fillId="5" borderId="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1" fillId="0" borderId="6" xfId="0" applyFont="1" applyFill="1" applyBorder="1" applyAlignment="1">
      <alignment vertical="top" wrapText="1"/>
    </xf>
    <xf numFmtId="0" fontId="1" fillId="0" borderId="9" xfId="0" applyFont="1" applyBorder="1" applyAlignment="1">
      <alignment wrapText="1"/>
    </xf>
    <xf numFmtId="0" fontId="1" fillId="0" borderId="5" xfId="0" applyFont="1" applyBorder="1" applyAlignment="1">
      <alignment wrapText="1"/>
    </xf>
    <xf numFmtId="0" fontId="11" fillId="0" borderId="1" xfId="0" applyFont="1" applyBorder="1" applyAlignment="1">
      <alignment horizontal="left" vertical="top" wrapText="1"/>
    </xf>
    <xf numFmtId="0" fontId="11" fillId="0" borderId="1" xfId="0" applyFont="1" applyFill="1" applyBorder="1" applyAlignment="1">
      <alignment vertical="top" wrapText="1"/>
    </xf>
    <xf numFmtId="0" fontId="1" fillId="0" borderId="1" xfId="0" applyFont="1" applyBorder="1" applyAlignment="1"/>
    <xf numFmtId="0" fontId="3" fillId="0" borderId="0" xfId="0" applyFont="1" applyFill="1" applyAlignment="1">
      <alignment horizontal="left" vertical="top" wrapText="1"/>
    </xf>
    <xf numFmtId="0" fontId="11" fillId="0" borderId="0" xfId="0" applyFont="1" applyAlignment="1">
      <alignment horizontal="left" vertical="top"/>
    </xf>
    <xf numFmtId="0" fontId="11" fillId="0" borderId="0" xfId="0" applyFont="1" applyAlignment="1">
      <alignment horizontal="left" vertical="top" wrapText="1"/>
    </xf>
    <xf numFmtId="0" fontId="1" fillId="0" borderId="6" xfId="0" applyFont="1" applyFill="1" applyBorder="1" applyAlignment="1">
      <alignment horizontal="left" vertical="top" wrapText="1"/>
    </xf>
    <xf numFmtId="0" fontId="1" fillId="0" borderId="9" xfId="0" applyFont="1" applyBorder="1" applyAlignment="1"/>
    <xf numFmtId="0" fontId="1" fillId="0" borderId="5" xfId="0" applyFont="1" applyBorder="1" applyAlignment="1"/>
    <xf numFmtId="0" fontId="1" fillId="0" borderId="6" xfId="0" applyFont="1" applyFill="1" applyBorder="1" applyAlignment="1">
      <alignment wrapText="1"/>
    </xf>
    <xf numFmtId="0" fontId="1" fillId="0" borderId="6" xfId="0" applyFont="1" applyFill="1" applyBorder="1" applyAlignment="1"/>
    <xf numFmtId="0" fontId="1" fillId="0" borderId="1" xfId="0" applyFont="1" applyBorder="1" applyAlignment="1">
      <alignment wrapText="1"/>
    </xf>
    <xf numFmtId="0" fontId="13" fillId="0" borderId="0" xfId="0" applyFont="1" applyFill="1" applyAlignment="1">
      <alignmen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xf>
    <xf numFmtId="0" fontId="1" fillId="0" borderId="8" xfId="0" applyFont="1" applyBorder="1" applyAlignment="1">
      <alignment horizontal="left" vertical="top"/>
    </xf>
    <xf numFmtId="0" fontId="1" fillId="0" borderId="10" xfId="0" applyFont="1" applyBorder="1" applyAlignment="1">
      <alignment horizontal="left" vertical="top" wrapText="1"/>
    </xf>
    <xf numFmtId="0" fontId="1" fillId="0" borderId="15" xfId="0" applyFont="1" applyBorder="1" applyAlignment="1">
      <alignment horizontal="left" vertical="top" wrapText="1"/>
    </xf>
    <xf numFmtId="0" fontId="1" fillId="0" borderId="11" xfId="0" applyFont="1" applyBorder="1" applyAlignment="1">
      <alignment horizontal="left" vertical="top"/>
    </xf>
    <xf numFmtId="0" fontId="12" fillId="0" borderId="0" xfId="0" applyFont="1" applyFill="1" applyBorder="1" applyAlignment="1"/>
    <xf numFmtId="0" fontId="1" fillId="0" borderId="0" xfId="0" applyFont="1" applyFill="1" applyBorder="1" applyAlignment="1"/>
    <xf numFmtId="0" fontId="1" fillId="0" borderId="0" xfId="0" applyFont="1" applyFill="1" applyAlignment="1"/>
    <xf numFmtId="0" fontId="12" fillId="2" borderId="6" xfId="0" applyFont="1" applyFill="1" applyBorder="1" applyAlignment="1"/>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vertical="top"/>
    </xf>
    <xf numFmtId="0" fontId="1" fillId="0" borderId="3"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0" fontId="1" fillId="0" borderId="1" xfId="0" applyFont="1" applyFill="1" applyBorder="1" applyAlignment="1">
      <alignment horizontal="left" vertical="top" wrapText="1"/>
    </xf>
    <xf numFmtId="0" fontId="11" fillId="0" borderId="6" xfId="0" applyFont="1" applyFill="1" applyBorder="1" applyAlignment="1">
      <alignment horizontal="left" vertical="top" wrapText="1"/>
    </xf>
    <xf numFmtId="0" fontId="1" fillId="0" borderId="0" xfId="0" applyFont="1" applyFill="1" applyBorder="1" applyAlignment="1">
      <alignment vertical="top" wrapText="1"/>
    </xf>
    <xf numFmtId="0" fontId="11" fillId="0" borderId="10" xfId="0" applyFont="1" applyBorder="1" applyAlignment="1">
      <alignment vertical="top" wrapText="1"/>
    </xf>
    <xf numFmtId="0" fontId="1" fillId="0" borderId="15" xfId="0"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vertical="top" wrapText="1"/>
    </xf>
    <xf numFmtId="0" fontId="11" fillId="0" borderId="0" xfId="0" applyFont="1" applyFill="1" applyBorder="1" applyAlignment="1">
      <alignment horizontal="left" vertical="top" wrapText="1"/>
    </xf>
    <xf numFmtId="0" fontId="1" fillId="0" borderId="0" xfId="0" applyFont="1" applyFill="1" applyBorder="1" applyAlignment="1">
      <alignment horizontal="left" vertical="top" wrapText="1"/>
    </xf>
    <xf numFmtId="0" fontId="11" fillId="0" borderId="6" xfId="0" applyFont="1" applyBorder="1" applyAlignment="1">
      <alignment horizontal="left" vertical="top" wrapText="1"/>
    </xf>
    <xf numFmtId="0" fontId="12" fillId="2" borderId="1" xfId="0" applyFont="1" applyFill="1" applyBorder="1" applyAlignment="1"/>
    <xf numFmtId="0" fontId="1" fillId="2" borderId="1" xfId="0" applyFont="1" applyFill="1" applyBorder="1" applyAlignment="1"/>
    <xf numFmtId="0" fontId="12"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wrapText="1"/>
    </xf>
    <xf numFmtId="0" fontId="1" fillId="0" borderId="3" xfId="0" applyFont="1" applyBorder="1" applyAlignment="1">
      <alignment wrapText="1"/>
    </xf>
    <xf numFmtId="0" fontId="1" fillId="0" borderId="10" xfId="0" applyFont="1" applyBorder="1" applyAlignment="1">
      <alignment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0" xfId="0" applyFont="1" applyAlignment="1">
      <alignment horizontal="center" vertical="center"/>
    </xf>
    <xf numFmtId="0" fontId="1" fillId="0" borderId="6" xfId="0" applyFont="1" applyBorder="1" applyAlignment="1"/>
    <xf numFmtId="0" fontId="11" fillId="0" borderId="1" xfId="0" applyFont="1" applyBorder="1" applyAlignment="1"/>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1" fillId="0" borderId="0" xfId="0" applyFont="1" applyAlignment="1"/>
    <xf numFmtId="0" fontId="11" fillId="0" borderId="6" xfId="0" applyFont="1" applyBorder="1" applyAlignment="1"/>
    <xf numFmtId="0" fontId="1" fillId="0" borderId="2" xfId="0" applyFont="1" applyBorder="1" applyAlignment="1"/>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1" fillId="0" borderId="5" xfId="0" applyFont="1" applyFill="1" applyBorder="1" applyAlignment="1" applyProtection="1">
      <protection locked="0"/>
    </xf>
    <xf numFmtId="0" fontId="1" fillId="0" borderId="1" xfId="0" applyFont="1" applyFill="1" applyBorder="1" applyAlignment="1"/>
    <xf numFmtId="0" fontId="3" fillId="0" borderId="0" xfId="0" applyFont="1" applyAlignment="1">
      <alignment vertical="top" wrapText="1"/>
    </xf>
    <xf numFmtId="0" fontId="11" fillId="0" borderId="1" xfId="0" applyFont="1" applyFill="1" applyBorder="1" applyAlignment="1"/>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1" fillId="0" borderId="0" xfId="0" applyFont="1" applyFill="1" applyBorder="1" applyAlignment="1"/>
    <xf numFmtId="0" fontId="11" fillId="0" borderId="7" xfId="0" applyFont="1" applyFill="1" applyBorder="1" applyAlignment="1"/>
    <xf numFmtId="0" fontId="1" fillId="0" borderId="14" xfId="0" applyFont="1" applyFill="1" applyBorder="1" applyAlignment="1"/>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wrapText="1"/>
    </xf>
    <xf numFmtId="0" fontId="11" fillId="0" borderId="0" xfId="0" applyFont="1" applyFill="1" applyBorder="1" applyAlignment="1">
      <alignment horizontal="left" vertical="top"/>
    </xf>
    <xf numFmtId="0" fontId="1" fillId="0" borderId="0" xfId="0" applyFont="1" applyFill="1" applyAlignment="1">
      <alignment horizontal="left" vertical="top"/>
    </xf>
    <xf numFmtId="0" fontId="3" fillId="0" borderId="2" xfId="0" applyFont="1" applyBorder="1" applyAlignment="1">
      <alignment vertical="top" wrapText="1"/>
    </xf>
    <xf numFmtId="0" fontId="3" fillId="0" borderId="0" xfId="0" applyFont="1" applyAlignment="1">
      <alignment wrapText="1"/>
    </xf>
    <xf numFmtId="0" fontId="29" fillId="0" borderId="1" xfId="0" applyFont="1" applyBorder="1" applyAlignment="1">
      <alignment vertical="center" wrapText="1"/>
    </xf>
    <xf numFmtId="0" fontId="16" fillId="0" borderId="1" xfId="0" applyFont="1" applyBorder="1" applyAlignment="1">
      <alignment wrapText="1"/>
    </xf>
    <xf numFmtId="0" fontId="28" fillId="0" borderId="3" xfId="0" applyFont="1" applyBorder="1" applyAlignment="1">
      <alignment wrapText="1"/>
    </xf>
    <xf numFmtId="0" fontId="1" fillId="0" borderId="22" xfId="0" applyFont="1" applyBorder="1" applyAlignment="1">
      <alignment wrapText="1"/>
    </xf>
    <xf numFmtId="0" fontId="1" fillId="0" borderId="12" xfId="0" applyFont="1" applyBorder="1" applyAlignment="1">
      <alignment wrapText="1"/>
    </xf>
    <xf numFmtId="0" fontId="1" fillId="0" borderId="3" xfId="0" applyFont="1" applyBorder="1" applyAlignment="1"/>
    <xf numFmtId="0" fontId="1" fillId="0" borderId="22" xfId="0" applyFont="1" applyBorder="1" applyAlignment="1"/>
    <xf numFmtId="0" fontId="1" fillId="0" borderId="12" xfId="0" applyFont="1" applyBorder="1" applyAlignment="1"/>
    <xf numFmtId="0" fontId="1" fillId="0" borderId="22" xfId="0" applyFont="1" applyBorder="1" applyAlignment="1">
      <alignment horizontal="left" vertical="top" wrapText="1"/>
    </xf>
    <xf numFmtId="0" fontId="7" fillId="0" borderId="0" xfId="0" applyFont="1" applyAlignment="1">
      <alignment horizontal="left" vertical="top"/>
    </xf>
    <xf numFmtId="0" fontId="1" fillId="0" borderId="0" xfId="0" applyFont="1" applyAlignment="1">
      <alignment vertical="top" wrapText="1"/>
    </xf>
    <xf numFmtId="0" fontId="1" fillId="0" borderId="10" xfId="0" applyFont="1" applyBorder="1" applyAlignment="1">
      <alignment vertical="top"/>
    </xf>
    <xf numFmtId="0" fontId="1" fillId="0" borderId="15" xfId="0" applyFont="1" applyBorder="1" applyAlignment="1">
      <alignment vertical="top"/>
    </xf>
    <xf numFmtId="0" fontId="1" fillId="0" borderId="11" xfId="0" applyFont="1" applyBorder="1" applyAlignment="1">
      <alignment vertical="top"/>
    </xf>
    <xf numFmtId="0" fontId="1" fillId="0" borderId="4" xfId="0" applyFont="1" applyBorder="1" applyAlignment="1">
      <alignment vertical="top"/>
    </xf>
    <xf numFmtId="0" fontId="1" fillId="0" borderId="2" xfId="0" applyFont="1" applyBorder="1" applyAlignment="1">
      <alignment vertical="top"/>
    </xf>
    <xf numFmtId="0" fontId="1" fillId="0" borderId="8" xfId="0" applyFont="1" applyBorder="1" applyAlignment="1">
      <alignment vertical="top"/>
    </xf>
    <xf numFmtId="0" fontId="1" fillId="0" borderId="15" xfId="0" applyFont="1" applyBorder="1" applyAlignment="1"/>
    <xf numFmtId="0" fontId="1" fillId="0" borderId="11" xfId="0" applyFont="1" applyBorder="1" applyAlignment="1"/>
    <xf numFmtId="0" fontId="1" fillId="0" borderId="7" xfId="0" applyFont="1" applyBorder="1" applyAlignment="1"/>
    <xf numFmtId="0" fontId="1" fillId="0" borderId="0" xfId="0" applyFont="1" applyBorder="1" applyAlignment="1"/>
    <xf numFmtId="0" fontId="1" fillId="0" borderId="14" xfId="0" applyFont="1" applyBorder="1" applyAlignment="1"/>
    <xf numFmtId="0" fontId="1" fillId="0" borderId="4" xfId="0" applyFont="1" applyBorder="1" applyAlignment="1"/>
    <xf numFmtId="0" fontId="1" fillId="0" borderId="8" xfId="0" applyFont="1" applyBorder="1" applyAlignment="1"/>
    <xf numFmtId="0" fontId="2" fillId="2" borderId="0" xfId="5" applyFont="1" applyFill="1" applyAlignment="1">
      <alignment horizontal="center" vertical="center"/>
    </xf>
    <xf numFmtId="0" fontId="3" fillId="0" borderId="2" xfId="5" applyFont="1" applyBorder="1" applyAlignment="1">
      <alignment horizontal="left" vertical="center" wrapText="1"/>
    </xf>
    <xf numFmtId="0" fontId="1" fillId="0" borderId="2" xfId="5" applyBorder="1" applyAlignment="1">
      <alignment horizontal="left" vertical="center" wrapText="1"/>
    </xf>
    <xf numFmtId="0" fontId="1" fillId="0" borderId="12" xfId="5" applyBorder="1" applyAlignment="1"/>
    <xf numFmtId="0" fontId="1" fillId="0" borderId="1" xfId="5" applyBorder="1" applyAlignment="1"/>
    <xf numFmtId="0" fontId="16" fillId="0" borderId="12" xfId="5" applyFont="1" applyBorder="1" applyAlignment="1">
      <alignment wrapText="1"/>
    </xf>
    <xf numFmtId="0" fontId="16" fillId="0" borderId="1" xfId="5" applyFont="1" applyBorder="1" applyAlignment="1">
      <alignment wrapText="1"/>
    </xf>
    <xf numFmtId="0" fontId="3" fillId="0" borderId="0" xfId="0" applyFont="1" applyAlignment="1">
      <alignment horizontal="left" vertical="top" wrapText="1"/>
    </xf>
    <xf numFmtId="0" fontId="1" fillId="0" borderId="15" xfId="0" applyFont="1"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2" xfId="0" applyFont="1" applyBorder="1" applyAlignment="1">
      <alignment horizontal="left" vertical="top" wrapText="1"/>
    </xf>
    <xf numFmtId="0" fontId="1" fillId="0" borderId="2" xfId="0" applyFont="1" applyBorder="1" applyAlignment="1">
      <alignment wrapText="1"/>
    </xf>
    <xf numFmtId="0" fontId="1" fillId="0" borderId="0"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Fill="1" applyBorder="1" applyAlignment="1">
      <alignment horizontal="left" vertical="top" wrapText="1"/>
    </xf>
    <xf numFmtId="0" fontId="1" fillId="0" borderId="2" xfId="0" applyFont="1" applyFill="1" applyBorder="1" applyAlignment="1">
      <alignment wrapText="1"/>
    </xf>
    <xf numFmtId="0" fontId="1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12" fillId="0" borderId="0" xfId="0" applyFont="1" applyAlignment="1">
      <alignment horizontal="left" vertical="top" wrapText="1"/>
    </xf>
    <xf numFmtId="0" fontId="1" fillId="0" borderId="7" xfId="0" applyFont="1" applyBorder="1" applyAlignment="1">
      <alignment horizontal="left" vertical="top" wrapText="1"/>
    </xf>
    <xf numFmtId="0" fontId="1" fillId="0" borderId="0" xfId="0" applyFont="1" applyFill="1" applyAlignment="1">
      <alignment wrapText="1"/>
    </xf>
    <xf numFmtId="0" fontId="3" fillId="0" borderId="32" xfId="0" applyFont="1" applyFill="1" applyBorder="1" applyAlignment="1">
      <alignment horizontal="center" wrapText="1"/>
    </xf>
    <xf numFmtId="0" fontId="3" fillId="0" borderId="18" xfId="0" applyFont="1" applyFill="1" applyBorder="1" applyAlignment="1">
      <alignment horizontal="center" wrapText="1"/>
    </xf>
    <xf numFmtId="0" fontId="1" fillId="0" borderId="1" xfId="0" applyFont="1" applyBorder="1"/>
    <xf numFmtId="0" fontId="1" fillId="2" borderId="1" xfId="0" applyFont="1" applyFill="1" applyBorder="1"/>
    <xf numFmtId="0" fontId="1" fillId="0" borderId="6" xfId="0" applyFont="1" applyBorder="1" applyAlignment="1">
      <alignment horizontal="left" vertical="top"/>
    </xf>
    <xf numFmtId="0" fontId="1" fillId="2" borderId="6" xfId="0" applyFont="1" applyFill="1" applyBorder="1"/>
    <xf numFmtId="0" fontId="1" fillId="2" borderId="9" xfId="0" applyFont="1" applyFill="1" applyBorder="1"/>
    <xf numFmtId="0" fontId="1" fillId="2" borderId="5" xfId="0" applyFont="1"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1" fillId="0" borderId="1" xfId="0" applyFont="1" applyBorder="1" applyAlignment="1">
      <alignment horizontal="left" vertical="center"/>
    </xf>
    <xf numFmtId="0" fontId="1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9" xfId="0" applyFont="1" applyFill="1" applyBorder="1" applyAlignment="1">
      <alignment horizontal="left" vertical="top" wrapText="1"/>
    </xf>
    <xf numFmtId="0" fontId="17" fillId="0" borderId="6" xfId="0" applyFont="1" applyBorder="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left" vertical="top"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2" fillId="0" borderId="0" xfId="0" applyFont="1" applyFill="1" applyAlignment="1">
      <alignment wrapText="1"/>
    </xf>
    <xf numFmtId="0" fontId="3" fillId="0" borderId="26" xfId="0" applyFont="1" applyFill="1" applyBorder="1" applyAlignment="1">
      <alignment horizontal="center" wrapText="1"/>
    </xf>
    <xf numFmtId="0" fontId="3" fillId="0" borderId="27" xfId="0" applyFont="1" applyFill="1" applyBorder="1" applyAlignment="1">
      <alignment horizontal="center" wrapText="1"/>
    </xf>
    <xf numFmtId="0" fontId="3" fillId="0" borderId="28" xfId="0" applyFont="1" applyFill="1" applyBorder="1" applyAlignment="1">
      <alignment horizontal="center" wrapText="1"/>
    </xf>
    <xf numFmtId="0" fontId="3" fillId="0" borderId="29" xfId="0" applyFont="1" applyFill="1" applyBorder="1" applyAlignment="1">
      <alignment horizontal="center" wrapText="1"/>
    </xf>
    <xf numFmtId="0" fontId="3" fillId="0" borderId="30" xfId="0" applyFont="1" applyFill="1" applyBorder="1" applyAlignment="1">
      <alignment horizontal="center" wrapText="1"/>
    </xf>
    <xf numFmtId="0" fontId="3" fillId="0" borderId="31" xfId="0" applyFont="1" applyFill="1" applyBorder="1" applyAlignment="1">
      <alignment horizontal="center" wrapText="1"/>
    </xf>
    <xf numFmtId="0" fontId="1" fillId="0" borderId="6" xfId="0" applyFont="1" applyFill="1" applyBorder="1" applyAlignment="1">
      <alignment horizontal="left" vertical="top"/>
    </xf>
    <xf numFmtId="0" fontId="1" fillId="0" borderId="9" xfId="0" applyFont="1" applyFill="1" applyBorder="1" applyAlignment="1"/>
    <xf numFmtId="0" fontId="1" fillId="0" borderId="5" xfId="0" applyFont="1" applyFill="1" applyBorder="1" applyAlignment="1"/>
    <xf numFmtId="0" fontId="16" fillId="0" borderId="1" xfId="0" applyFont="1" applyFill="1" applyBorder="1" applyAlignment="1">
      <alignment vertical="top" wrapText="1"/>
    </xf>
    <xf numFmtId="0" fontId="19"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3" fillId="0" borderId="1" xfId="0" applyFont="1" applyBorder="1" applyAlignment="1">
      <alignment horizontal="center" vertical="center" wrapText="1"/>
    </xf>
    <xf numFmtId="0" fontId="1" fillId="0" borderId="0" xfId="0" applyFont="1"/>
    <xf numFmtId="0" fontId="3" fillId="0" borderId="0" xfId="0" applyFont="1" applyFill="1" applyAlignment="1">
      <alignment vertical="top" wrapText="1"/>
    </xf>
    <xf numFmtId="0" fontId="1" fillId="0" borderId="0" xfId="0" applyFont="1" applyFill="1" applyAlignment="1">
      <alignment vertical="top" wrapText="1"/>
    </xf>
    <xf numFmtId="0" fontId="1"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cellXfs>
  <cellStyles count="7">
    <cellStyle name="Comma" xfId="1" builtinId="3"/>
    <cellStyle name="Currency" xfId="2" builtinId="4"/>
    <cellStyle name="Hyperlink" xfId="3" builtinId="8"/>
    <cellStyle name="Hyperlink 2" xfId="6" xr:uid="{00000000-0005-0000-0000-000003000000}"/>
    <cellStyle name="Normal" xfId="0" builtinId="0"/>
    <cellStyle name="Normal 2" xfId="5" xr:uid="{00000000-0005-0000-0000-00000500000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erlin.edu/" TargetMode="External"/><Relationship Id="rId2" Type="http://schemas.openxmlformats.org/officeDocument/2006/relationships/hyperlink" Target="http://oberlin.edu/instres/irhome/cds/cds_explain.html" TargetMode="External"/><Relationship Id="rId1" Type="http://schemas.openxmlformats.org/officeDocument/2006/relationships/hyperlink" Target="mailto:rpeacock@oberlin.edu" TargetMode="External"/><Relationship Id="rId6" Type="http://schemas.openxmlformats.org/officeDocument/2006/relationships/printerSettings" Target="../printerSettings/printerSettings1.bin"/><Relationship Id="rId5" Type="http://schemas.openxmlformats.org/officeDocument/2006/relationships/hyperlink" Target="http://www.commonapp.org/" TargetMode="External"/><Relationship Id="rId4" Type="http://schemas.openxmlformats.org/officeDocument/2006/relationships/hyperlink" Target="mailto:college.admissions@oberli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0"/>
  <sheetViews>
    <sheetView zoomScaleNormal="100" workbookViewId="0">
      <selection activeCell="B5" sqref="B5"/>
    </sheetView>
  </sheetViews>
  <sheetFormatPr defaultColWidth="9.109375" defaultRowHeight="13.2" x14ac:dyDescent="0.25"/>
  <cols>
    <col min="1" max="1" width="4.5546875" style="345" customWidth="1"/>
    <col min="2" max="2" width="31.88671875" style="385" customWidth="1"/>
    <col min="3" max="3" width="4" style="385" customWidth="1"/>
    <col min="4" max="4" width="45.5546875" style="385" customWidth="1"/>
    <col min="5" max="6" width="9.109375" style="385"/>
    <col min="7" max="16384" width="9.109375" style="344"/>
  </cols>
  <sheetData>
    <row r="1" spans="1:6" ht="17.399999999999999" x14ac:dyDescent="0.25">
      <c r="A1" s="407" t="s">
        <v>202</v>
      </c>
      <c r="B1" s="407"/>
      <c r="C1" s="407"/>
      <c r="D1" s="407"/>
      <c r="E1" s="343"/>
      <c r="F1" s="343"/>
    </row>
    <row r="2" spans="1:6" x14ac:dyDescent="0.25">
      <c r="B2" s="346" t="s">
        <v>1026</v>
      </c>
      <c r="C2" s="408" t="s">
        <v>1026</v>
      </c>
      <c r="D2" s="408"/>
      <c r="E2" s="347"/>
      <c r="F2" s="347"/>
    </row>
    <row r="3" spans="1:6" x14ac:dyDescent="0.25">
      <c r="B3" s="404" t="s">
        <v>1075</v>
      </c>
      <c r="C3" s="402"/>
      <c r="D3" s="402"/>
      <c r="E3" s="347"/>
      <c r="F3" s="347"/>
    </row>
    <row r="4" spans="1:6" x14ac:dyDescent="0.25">
      <c r="B4" s="404" t="s">
        <v>1076</v>
      </c>
      <c r="C4" s="402"/>
      <c r="D4" s="402"/>
      <c r="E4" s="347"/>
      <c r="F4" s="347"/>
    </row>
    <row r="5" spans="1:6" x14ac:dyDescent="0.25">
      <c r="A5" s="348" t="s">
        <v>121</v>
      </c>
      <c r="B5" s="349" t="s">
        <v>122</v>
      </c>
      <c r="C5" s="349"/>
      <c r="D5" s="349"/>
      <c r="E5" s="347"/>
      <c r="F5" s="347"/>
    </row>
    <row r="6" spans="1:6" x14ac:dyDescent="0.25">
      <c r="A6" s="348" t="s">
        <v>121</v>
      </c>
      <c r="B6" s="350" t="s">
        <v>123</v>
      </c>
      <c r="C6" s="351"/>
      <c r="D6" s="351" t="s">
        <v>1027</v>
      </c>
      <c r="E6" s="347"/>
      <c r="F6" s="347"/>
    </row>
    <row r="7" spans="1:6" x14ac:dyDescent="0.25">
      <c r="A7" s="348" t="s">
        <v>121</v>
      </c>
      <c r="B7" s="352" t="s">
        <v>124</v>
      </c>
      <c r="C7" s="353"/>
      <c r="D7" s="353" t="s">
        <v>1028</v>
      </c>
      <c r="E7" s="347"/>
      <c r="F7" s="347"/>
    </row>
    <row r="8" spans="1:6" x14ac:dyDescent="0.25">
      <c r="A8" s="348" t="s">
        <v>121</v>
      </c>
      <c r="B8" s="352" t="s">
        <v>125</v>
      </c>
      <c r="C8" s="353"/>
      <c r="D8" s="353"/>
      <c r="E8" s="347"/>
      <c r="F8" s="347"/>
    </row>
    <row r="9" spans="1:6" x14ac:dyDescent="0.25">
      <c r="A9" s="348" t="s">
        <v>121</v>
      </c>
      <c r="B9" s="352" t="s">
        <v>204</v>
      </c>
      <c r="C9" s="353"/>
      <c r="D9" s="353" t="s">
        <v>1029</v>
      </c>
      <c r="E9" s="347"/>
      <c r="F9" s="347"/>
    </row>
    <row r="10" spans="1:6" x14ac:dyDescent="0.25">
      <c r="A10" s="348" t="s">
        <v>121</v>
      </c>
      <c r="B10" s="352" t="s">
        <v>126</v>
      </c>
      <c r="C10" s="353"/>
      <c r="D10" s="353" t="s">
        <v>1030</v>
      </c>
      <c r="E10" s="347"/>
      <c r="F10" s="347"/>
    </row>
    <row r="11" spans="1:6" x14ac:dyDescent="0.25">
      <c r="A11" s="348" t="s">
        <v>121</v>
      </c>
      <c r="B11" s="352" t="s">
        <v>127</v>
      </c>
      <c r="C11" s="353"/>
      <c r="D11" s="353" t="s">
        <v>1031</v>
      </c>
      <c r="E11" s="347"/>
      <c r="F11" s="347"/>
    </row>
    <row r="12" spans="1:6" x14ac:dyDescent="0.25">
      <c r="A12" s="348" t="s">
        <v>121</v>
      </c>
      <c r="B12" s="352" t="s">
        <v>128</v>
      </c>
      <c r="C12" s="353"/>
      <c r="D12" s="353" t="s">
        <v>1032</v>
      </c>
      <c r="E12" s="347"/>
      <c r="F12" s="347"/>
    </row>
    <row r="13" spans="1:6" x14ac:dyDescent="0.25">
      <c r="A13" s="348" t="s">
        <v>121</v>
      </c>
      <c r="B13" s="352" t="s">
        <v>129</v>
      </c>
      <c r="C13" s="353"/>
      <c r="D13" s="354" t="s">
        <v>1033</v>
      </c>
      <c r="E13" s="347"/>
      <c r="F13" s="347"/>
    </row>
    <row r="14" spans="1:6" x14ac:dyDescent="0.25">
      <c r="A14" s="348" t="s">
        <v>121</v>
      </c>
      <c r="B14" s="355" t="s">
        <v>130</v>
      </c>
      <c r="C14" s="347"/>
      <c r="D14" s="356"/>
      <c r="E14" s="357" t="s">
        <v>469</v>
      </c>
      <c r="F14" s="357" t="s">
        <v>470</v>
      </c>
    </row>
    <row r="15" spans="1:6" x14ac:dyDescent="0.25">
      <c r="A15" s="348"/>
      <c r="B15" s="358"/>
      <c r="C15" s="359"/>
      <c r="D15" s="360"/>
      <c r="E15" s="361" t="s">
        <v>1034</v>
      </c>
      <c r="F15" s="361"/>
    </row>
    <row r="16" spans="1:6" x14ac:dyDescent="0.25">
      <c r="A16" s="348" t="s">
        <v>121</v>
      </c>
      <c r="B16" s="362" t="s">
        <v>131</v>
      </c>
      <c r="C16" s="363"/>
      <c r="D16" s="364"/>
      <c r="E16" s="347"/>
      <c r="F16" s="347"/>
    </row>
    <row r="17" spans="1:6" x14ac:dyDescent="0.25">
      <c r="A17" s="348"/>
      <c r="B17" s="365" t="s">
        <v>1035</v>
      </c>
      <c r="C17" s="366"/>
      <c r="D17" s="367"/>
      <c r="E17" s="347"/>
      <c r="F17" s="347"/>
    </row>
    <row r="18" spans="1:6" x14ac:dyDescent="0.25">
      <c r="A18" s="348"/>
      <c r="B18" s="343"/>
      <c r="C18" s="368"/>
      <c r="D18" s="368"/>
      <c r="E18" s="347"/>
      <c r="F18" s="347"/>
    </row>
    <row r="19" spans="1:6" x14ac:dyDescent="0.25">
      <c r="B19" s="343"/>
      <c r="C19" s="368"/>
      <c r="D19" s="368"/>
      <c r="E19" s="347"/>
      <c r="F19" s="347"/>
    </row>
    <row r="20" spans="1:6" x14ac:dyDescent="0.25">
      <c r="A20" s="348" t="s">
        <v>668</v>
      </c>
      <c r="B20" s="369" t="s">
        <v>203</v>
      </c>
      <c r="C20" s="409"/>
      <c r="D20" s="409"/>
      <c r="E20" s="347"/>
      <c r="F20" s="347"/>
    </row>
    <row r="21" spans="1:6" x14ac:dyDescent="0.25">
      <c r="A21" s="348" t="s">
        <v>668</v>
      </c>
      <c r="B21" s="370" t="s">
        <v>334</v>
      </c>
      <c r="C21" s="405" t="s">
        <v>1036</v>
      </c>
      <c r="D21" s="406"/>
      <c r="E21" s="347"/>
      <c r="F21" s="347"/>
    </row>
    <row r="22" spans="1:6" x14ac:dyDescent="0.25">
      <c r="A22" s="348" t="s">
        <v>668</v>
      </c>
      <c r="B22" s="370" t="s">
        <v>204</v>
      </c>
      <c r="C22" s="405" t="s">
        <v>1037</v>
      </c>
      <c r="D22" s="406"/>
      <c r="E22" s="347"/>
      <c r="F22" s="347"/>
    </row>
    <row r="23" spans="1:6" x14ac:dyDescent="0.25">
      <c r="A23" s="348" t="s">
        <v>668</v>
      </c>
      <c r="B23" s="371" t="s">
        <v>1038</v>
      </c>
      <c r="C23" s="405" t="s">
        <v>1039</v>
      </c>
      <c r="D23" s="406"/>
      <c r="E23" s="347"/>
      <c r="F23" s="347"/>
    </row>
    <row r="24" spans="1:6" x14ac:dyDescent="0.25">
      <c r="A24" s="348" t="s">
        <v>668</v>
      </c>
      <c r="B24" s="371" t="s">
        <v>656</v>
      </c>
      <c r="C24" s="405"/>
      <c r="D24" s="406"/>
      <c r="E24" s="347"/>
      <c r="F24" s="347"/>
    </row>
    <row r="25" spans="1:6" x14ac:dyDescent="0.25">
      <c r="A25" s="348" t="s">
        <v>668</v>
      </c>
      <c r="B25" s="371" t="s">
        <v>1038</v>
      </c>
      <c r="C25" s="405"/>
      <c r="D25" s="406"/>
      <c r="E25" s="347"/>
      <c r="F25" s="347"/>
    </row>
    <row r="26" spans="1:6" x14ac:dyDescent="0.25">
      <c r="A26" s="348" t="s">
        <v>668</v>
      </c>
      <c r="B26" s="370" t="s">
        <v>657</v>
      </c>
      <c r="C26" s="405" t="s">
        <v>1040</v>
      </c>
      <c r="D26" s="406"/>
      <c r="E26" s="347"/>
      <c r="F26" s="347"/>
    </row>
    <row r="27" spans="1:6" x14ac:dyDescent="0.25">
      <c r="A27" s="348" t="s">
        <v>668</v>
      </c>
      <c r="B27" s="370" t="s">
        <v>205</v>
      </c>
      <c r="C27" s="411" t="s">
        <v>1041</v>
      </c>
      <c r="D27" s="412"/>
      <c r="E27" s="347"/>
      <c r="F27" s="347"/>
    </row>
    <row r="28" spans="1:6" x14ac:dyDescent="0.25">
      <c r="A28" s="348" t="s">
        <v>668</v>
      </c>
      <c r="B28" s="370" t="s">
        <v>206</v>
      </c>
      <c r="C28" s="405" t="s">
        <v>1040</v>
      </c>
      <c r="D28" s="406"/>
      <c r="E28" s="347"/>
      <c r="F28" s="347"/>
    </row>
    <row r="29" spans="1:6" x14ac:dyDescent="0.25">
      <c r="A29" s="348" t="s">
        <v>668</v>
      </c>
      <c r="B29" s="370" t="s">
        <v>207</v>
      </c>
      <c r="C29" s="405" t="s">
        <v>1042</v>
      </c>
      <c r="D29" s="406"/>
      <c r="E29" s="347"/>
      <c r="F29" s="347"/>
    </row>
    <row r="30" spans="1:6" x14ac:dyDescent="0.25">
      <c r="A30" s="348" t="s">
        <v>668</v>
      </c>
      <c r="B30" s="370" t="s">
        <v>658</v>
      </c>
      <c r="C30" s="405" t="s">
        <v>1043</v>
      </c>
      <c r="D30" s="406"/>
      <c r="E30" s="347"/>
      <c r="F30" s="347"/>
    </row>
    <row r="31" spans="1:6" x14ac:dyDescent="0.25">
      <c r="A31" s="348" t="s">
        <v>668</v>
      </c>
      <c r="B31" s="370" t="s">
        <v>1038</v>
      </c>
      <c r="C31" s="405" t="s">
        <v>1039</v>
      </c>
      <c r="D31" s="406"/>
      <c r="E31" s="347"/>
      <c r="F31" s="347"/>
    </row>
    <row r="32" spans="1:6" x14ac:dyDescent="0.25">
      <c r="A32" s="348" t="s">
        <v>668</v>
      </c>
      <c r="B32" s="370" t="s">
        <v>781</v>
      </c>
      <c r="C32" s="405" t="s">
        <v>1032</v>
      </c>
      <c r="D32" s="406"/>
      <c r="E32" s="347"/>
      <c r="F32" s="347"/>
    </row>
    <row r="33" spans="1:6" x14ac:dyDescent="0.25">
      <c r="A33" s="348" t="s">
        <v>668</v>
      </c>
      <c r="B33" s="370" t="s">
        <v>208</v>
      </c>
      <c r="C33" s="411" t="s">
        <v>1044</v>
      </c>
      <c r="D33" s="412"/>
      <c r="E33" s="347"/>
      <c r="F33" s="347"/>
    </row>
    <row r="34" spans="1:6" ht="39.6" x14ac:dyDescent="0.25">
      <c r="A34" s="348" t="s">
        <v>668</v>
      </c>
      <c r="B34" s="372" t="s">
        <v>943</v>
      </c>
      <c r="C34" s="411" t="s">
        <v>1045</v>
      </c>
      <c r="D34" s="412"/>
      <c r="E34" s="347"/>
      <c r="F34" s="347"/>
    </row>
    <row r="35" spans="1:6" ht="39.6" x14ac:dyDescent="0.25">
      <c r="A35" s="348" t="s">
        <v>668</v>
      </c>
      <c r="B35" s="373" t="s">
        <v>361</v>
      </c>
      <c r="C35" s="374"/>
      <c r="D35" s="375"/>
      <c r="E35" s="347"/>
      <c r="F35" s="347"/>
    </row>
    <row r="36" spans="1:6" x14ac:dyDescent="0.25">
      <c r="B36" s="347"/>
      <c r="C36" s="347"/>
      <c r="D36" s="347"/>
      <c r="E36" s="347"/>
      <c r="F36" s="347"/>
    </row>
    <row r="37" spans="1:6" x14ac:dyDescent="0.25">
      <c r="A37" s="348" t="s">
        <v>669</v>
      </c>
      <c r="B37" s="410" t="s">
        <v>209</v>
      </c>
      <c r="C37" s="410"/>
      <c r="D37" s="410"/>
      <c r="E37" s="347"/>
      <c r="F37" s="347"/>
    </row>
    <row r="38" spans="1:6" x14ac:dyDescent="0.25">
      <c r="A38" s="348" t="s">
        <v>669</v>
      </c>
      <c r="B38" s="376" t="s">
        <v>210</v>
      </c>
      <c r="C38" s="377"/>
      <c r="D38" s="347"/>
      <c r="E38" s="347"/>
      <c r="F38" s="347"/>
    </row>
    <row r="39" spans="1:6" x14ac:dyDescent="0.25">
      <c r="A39" s="348" t="s">
        <v>669</v>
      </c>
      <c r="B39" s="370" t="s">
        <v>211</v>
      </c>
      <c r="C39" s="378" t="s">
        <v>1034</v>
      </c>
      <c r="D39" s="347"/>
      <c r="E39" s="347"/>
      <c r="F39" s="347"/>
    </row>
    <row r="40" spans="1:6" x14ac:dyDescent="0.25">
      <c r="A40" s="348" t="s">
        <v>669</v>
      </c>
      <c r="B40" s="370" t="s">
        <v>212</v>
      </c>
      <c r="C40" s="378"/>
      <c r="D40" s="347"/>
      <c r="E40" s="347"/>
      <c r="F40" s="347"/>
    </row>
    <row r="41" spans="1:6" x14ac:dyDescent="0.25">
      <c r="A41" s="348"/>
      <c r="B41" s="379"/>
      <c r="C41" s="347"/>
      <c r="D41" s="347"/>
      <c r="E41" s="347"/>
      <c r="F41" s="347"/>
    </row>
    <row r="42" spans="1:6" x14ac:dyDescent="0.25">
      <c r="A42" s="348" t="s">
        <v>670</v>
      </c>
      <c r="B42" s="349" t="s">
        <v>659</v>
      </c>
      <c r="C42" s="349"/>
      <c r="D42" s="349"/>
      <c r="E42" s="347"/>
      <c r="F42" s="347"/>
    </row>
    <row r="43" spans="1:6" x14ac:dyDescent="0.25">
      <c r="A43" s="348" t="s">
        <v>670</v>
      </c>
      <c r="B43" s="376" t="s">
        <v>213</v>
      </c>
      <c r="C43" s="377" t="s">
        <v>1034</v>
      </c>
      <c r="D43" s="347"/>
      <c r="E43" s="347"/>
      <c r="F43" s="347"/>
    </row>
    <row r="44" spans="1:6" x14ac:dyDescent="0.25">
      <c r="A44" s="348" t="s">
        <v>670</v>
      </c>
      <c r="B44" s="370" t="s">
        <v>214</v>
      </c>
      <c r="C44" s="378"/>
      <c r="D44" s="347"/>
      <c r="E44" s="347"/>
      <c r="F44" s="347"/>
    </row>
    <row r="45" spans="1:6" x14ac:dyDescent="0.25">
      <c r="A45" s="348" t="s">
        <v>670</v>
      </c>
      <c r="B45" s="370" t="s">
        <v>215</v>
      </c>
      <c r="C45" s="378"/>
      <c r="D45" s="347"/>
      <c r="E45" s="347"/>
      <c r="F45" s="347"/>
    </row>
    <row r="46" spans="1:6" x14ac:dyDescent="0.25">
      <c r="A46" s="348"/>
      <c r="B46" s="379"/>
      <c r="C46" s="347"/>
      <c r="D46" s="347"/>
      <c r="E46" s="347"/>
      <c r="F46" s="347"/>
    </row>
    <row r="47" spans="1:6" x14ac:dyDescent="0.25">
      <c r="A47" s="348" t="s">
        <v>671</v>
      </c>
      <c r="B47" s="379" t="s">
        <v>216</v>
      </c>
      <c r="C47" s="380"/>
      <c r="D47" s="347"/>
      <c r="E47" s="347"/>
      <c r="F47" s="347"/>
    </row>
    <row r="48" spans="1:6" x14ac:dyDescent="0.25">
      <c r="A48" s="348" t="s">
        <v>671</v>
      </c>
      <c r="B48" s="376" t="s">
        <v>217</v>
      </c>
      <c r="C48" s="377"/>
      <c r="D48" s="347"/>
      <c r="E48" s="347"/>
      <c r="F48" s="347"/>
    </row>
    <row r="49" spans="1:6" x14ac:dyDescent="0.25">
      <c r="A49" s="348" t="s">
        <v>671</v>
      </c>
      <c r="B49" s="370" t="s">
        <v>218</v>
      </c>
      <c r="C49" s="378"/>
      <c r="D49" s="347"/>
      <c r="E49" s="347"/>
      <c r="F49" s="347"/>
    </row>
    <row r="50" spans="1:6" x14ac:dyDescent="0.25">
      <c r="A50" s="348" t="s">
        <v>671</v>
      </c>
      <c r="B50" s="370" t="s">
        <v>219</v>
      </c>
      <c r="C50" s="378"/>
      <c r="D50" s="347"/>
      <c r="E50" s="347"/>
      <c r="F50" s="347"/>
    </row>
    <row r="51" spans="1:6" x14ac:dyDescent="0.25">
      <c r="A51" s="348" t="s">
        <v>671</v>
      </c>
      <c r="B51" s="381" t="s">
        <v>220</v>
      </c>
      <c r="C51" s="378" t="s">
        <v>1034</v>
      </c>
      <c r="D51" s="347"/>
      <c r="E51" s="347"/>
      <c r="F51" s="347"/>
    </row>
    <row r="52" spans="1:6" x14ac:dyDescent="0.25">
      <c r="A52" s="348" t="s">
        <v>671</v>
      </c>
      <c r="B52" s="370" t="s">
        <v>221</v>
      </c>
      <c r="C52" s="378"/>
      <c r="D52" s="347"/>
      <c r="E52" s="347"/>
      <c r="F52" s="347"/>
    </row>
    <row r="53" spans="1:6" x14ac:dyDescent="0.25">
      <c r="A53" s="348" t="s">
        <v>671</v>
      </c>
      <c r="B53" s="382" t="s">
        <v>222</v>
      </c>
      <c r="C53" s="378"/>
      <c r="D53" s="347"/>
      <c r="E53" s="347"/>
      <c r="F53" s="347"/>
    </row>
    <row r="54" spans="1:6" x14ac:dyDescent="0.25">
      <c r="A54" s="348"/>
      <c r="B54" s="352"/>
      <c r="C54" s="378"/>
      <c r="D54" s="347"/>
      <c r="E54" s="347"/>
      <c r="F54" s="347"/>
    </row>
    <row r="55" spans="1:6" x14ac:dyDescent="0.25">
      <c r="A55" s="348" t="s">
        <v>671</v>
      </c>
      <c r="B55" s="382" t="s">
        <v>223</v>
      </c>
      <c r="C55" s="378"/>
      <c r="D55" s="347"/>
      <c r="E55" s="347"/>
      <c r="F55" s="347"/>
    </row>
    <row r="56" spans="1:6" x14ac:dyDescent="0.25">
      <c r="A56" s="348"/>
      <c r="B56" s="383"/>
      <c r="C56" s="384"/>
      <c r="D56" s="347"/>
      <c r="E56" s="347"/>
      <c r="F56" s="347"/>
    </row>
    <row r="57" spans="1:6" x14ac:dyDescent="0.25">
      <c r="A57" s="348"/>
      <c r="B57" s="379"/>
      <c r="C57" s="380"/>
      <c r="D57" s="347"/>
      <c r="E57" s="347"/>
      <c r="F57" s="347"/>
    </row>
    <row r="58" spans="1:6" x14ac:dyDescent="0.25">
      <c r="A58" s="348" t="s">
        <v>672</v>
      </c>
      <c r="B58" s="349" t="s">
        <v>660</v>
      </c>
      <c r="C58" s="349"/>
      <c r="D58" s="347"/>
      <c r="E58" s="347"/>
      <c r="F58" s="347"/>
    </row>
    <row r="59" spans="1:6" x14ac:dyDescent="0.25">
      <c r="A59" s="348" t="s">
        <v>672</v>
      </c>
      <c r="B59" s="376" t="s">
        <v>224</v>
      </c>
      <c r="C59" s="377"/>
      <c r="D59" s="347"/>
      <c r="E59" s="347"/>
      <c r="F59" s="347"/>
    </row>
    <row r="60" spans="1:6" x14ac:dyDescent="0.25">
      <c r="A60" s="348" t="s">
        <v>672</v>
      </c>
      <c r="B60" s="370" t="s">
        <v>225</v>
      </c>
      <c r="C60" s="378" t="s">
        <v>1034</v>
      </c>
      <c r="D60" s="347"/>
      <c r="E60" s="347"/>
      <c r="F60" s="347"/>
    </row>
    <row r="61" spans="1:6" x14ac:dyDescent="0.25">
      <c r="A61" s="348" t="s">
        <v>672</v>
      </c>
      <c r="B61" s="370" t="s">
        <v>226</v>
      </c>
      <c r="C61" s="378"/>
      <c r="D61" s="347"/>
      <c r="E61" s="347"/>
      <c r="F61" s="347"/>
    </row>
    <row r="62" spans="1:6" x14ac:dyDescent="0.25">
      <c r="A62" s="348" t="s">
        <v>672</v>
      </c>
      <c r="B62" s="370" t="s">
        <v>227</v>
      </c>
      <c r="C62" s="378"/>
      <c r="D62" s="347"/>
      <c r="E62" s="347"/>
      <c r="F62" s="347"/>
    </row>
    <row r="63" spans="1:6" x14ac:dyDescent="0.25">
      <c r="A63" s="348" t="s">
        <v>672</v>
      </c>
      <c r="B63" s="370" t="s">
        <v>228</v>
      </c>
      <c r="C63" s="378"/>
      <c r="D63" s="347"/>
      <c r="E63" s="347"/>
      <c r="F63" s="347"/>
    </row>
    <row r="64" spans="1:6" x14ac:dyDescent="0.25">
      <c r="A64" s="348" t="s">
        <v>672</v>
      </c>
      <c r="B64" s="370" t="s">
        <v>229</v>
      </c>
      <c r="C64" s="378" t="s">
        <v>1034</v>
      </c>
      <c r="D64" s="347"/>
      <c r="E64" s="347"/>
      <c r="F64" s="347"/>
    </row>
    <row r="65" spans="1:6" x14ac:dyDescent="0.25">
      <c r="A65" s="348" t="s">
        <v>672</v>
      </c>
      <c r="B65" s="370" t="s">
        <v>230</v>
      </c>
      <c r="C65" s="378" t="s">
        <v>1034</v>
      </c>
      <c r="D65" s="347"/>
      <c r="E65" s="347"/>
      <c r="F65" s="347"/>
    </row>
    <row r="66" spans="1:6" x14ac:dyDescent="0.25">
      <c r="A66" s="348" t="s">
        <v>672</v>
      </c>
      <c r="B66" s="370" t="s">
        <v>231</v>
      </c>
      <c r="C66" s="378" t="s">
        <v>1034</v>
      </c>
      <c r="D66" s="347"/>
      <c r="E66" s="347"/>
      <c r="F66" s="347"/>
    </row>
    <row r="67" spans="1:6" x14ac:dyDescent="0.25">
      <c r="A67" s="348" t="s">
        <v>672</v>
      </c>
      <c r="B67" s="370" t="s">
        <v>232</v>
      </c>
      <c r="C67" s="378"/>
      <c r="D67" s="347"/>
      <c r="E67" s="347"/>
      <c r="F67" s="347"/>
    </row>
    <row r="68" spans="1:6" x14ac:dyDescent="0.25">
      <c r="A68" s="348" t="s">
        <v>672</v>
      </c>
      <c r="B68" s="370" t="s">
        <v>1046</v>
      </c>
      <c r="C68" s="378"/>
      <c r="D68" s="347"/>
      <c r="E68" s="347"/>
      <c r="F68" s="347"/>
    </row>
    <row r="69" spans="1:6" x14ac:dyDescent="0.25">
      <c r="A69" s="348" t="s">
        <v>672</v>
      </c>
      <c r="B69" s="370" t="s">
        <v>1047</v>
      </c>
      <c r="C69" s="378"/>
      <c r="D69" s="347"/>
      <c r="E69" s="347"/>
      <c r="F69" s="347"/>
    </row>
    <row r="70" spans="1:6" x14ac:dyDescent="0.25">
      <c r="A70" s="348" t="s">
        <v>672</v>
      </c>
      <c r="B70" s="370" t="s">
        <v>1048</v>
      </c>
      <c r="C70" s="378"/>
      <c r="D70" s="347"/>
      <c r="E70" s="347"/>
      <c r="F70" s="347"/>
    </row>
  </sheetData>
  <mergeCells count="18">
    <mergeCell ref="B37:D37"/>
    <mergeCell ref="C24:D24"/>
    <mergeCell ref="C25:D25"/>
    <mergeCell ref="C26:D26"/>
    <mergeCell ref="C27:D27"/>
    <mergeCell ref="C28:D28"/>
    <mergeCell ref="C29:D29"/>
    <mergeCell ref="C30:D30"/>
    <mergeCell ref="C31:D31"/>
    <mergeCell ref="C32:D32"/>
    <mergeCell ref="C33:D33"/>
    <mergeCell ref="C34:D34"/>
    <mergeCell ref="C23:D23"/>
    <mergeCell ref="A1:D1"/>
    <mergeCell ref="C2:D2"/>
    <mergeCell ref="C20:D20"/>
    <mergeCell ref="C21:D21"/>
    <mergeCell ref="C22:D22"/>
  </mergeCells>
  <hyperlinks>
    <hyperlink ref="D13" r:id="rId1" display="mailto:rpeacock@oberlin.edu" xr:uid="{00000000-0004-0000-0000-000000000000}"/>
    <hyperlink ref="B17" r:id="rId2" xr:uid="{00000000-0004-0000-0000-000001000000}"/>
    <hyperlink ref="C27" r:id="rId3" display="http://www.oberlin.edu/" xr:uid="{00000000-0004-0000-0000-000002000000}"/>
    <hyperlink ref="C33" r:id="rId4" display="mailto:college.admissions@oberlin.edu" xr:uid="{00000000-0004-0000-0000-000003000000}"/>
    <hyperlink ref="C34" r:id="rId5" display="http://www.commonapp.org/" xr:uid="{00000000-0004-0000-0000-000004000000}"/>
  </hyperlinks>
  <pageMargins left="0.75" right="0.75" top="1" bottom="1" header="0.5" footer="0.5"/>
  <pageSetup scale="75" orientation="portrait" r:id="rId6"/>
  <headerFooter alignWithMargins="0">
    <oddHeader>&amp;CCommon Data Set 2020-2021</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topLeftCell="A7" zoomScaleNormal="100" workbookViewId="0">
      <selection sqref="A1:E1"/>
    </sheetView>
  </sheetViews>
  <sheetFormatPr defaultColWidth="0" defaultRowHeight="13.2" zeroHeight="1" x14ac:dyDescent="0.25"/>
  <cols>
    <col min="1" max="1" width="3.88671875" style="154" customWidth="1"/>
    <col min="2" max="2" width="42" style="155" customWidth="1"/>
    <col min="3" max="3" width="20.109375" style="155" customWidth="1"/>
    <col min="4" max="5" width="15.44140625" style="155" customWidth="1"/>
    <col min="6" max="6" width="19.6640625" style="155" bestFit="1" customWidth="1"/>
    <col min="7" max="7" width="0.6640625" style="155" customWidth="1"/>
    <col min="8" max="16384" width="0" style="155" hidden="1"/>
  </cols>
  <sheetData>
    <row r="1" spans="1:6" ht="17.399999999999999" x14ac:dyDescent="0.25">
      <c r="A1" s="617" t="s">
        <v>540</v>
      </c>
      <c r="B1" s="617"/>
      <c r="C1" s="617"/>
      <c r="D1" s="617"/>
      <c r="E1" s="617"/>
    </row>
    <row r="2" spans="1:6" x14ac:dyDescent="0.25"/>
    <row r="3" spans="1:6" x14ac:dyDescent="0.25">
      <c r="A3" s="147" t="s">
        <v>541</v>
      </c>
      <c r="B3" s="33" t="s">
        <v>1053</v>
      </c>
    </row>
    <row r="4" spans="1:6" s="316" customFormat="1" ht="72" customHeight="1" x14ac:dyDescent="0.25">
      <c r="A4" s="143" t="s">
        <v>541</v>
      </c>
      <c r="B4" s="565" t="s">
        <v>434</v>
      </c>
      <c r="C4" s="565"/>
      <c r="D4" s="565"/>
      <c r="E4" s="565"/>
      <c r="F4" s="565"/>
    </row>
    <row r="5" spans="1:6" ht="27" thickBot="1" x14ac:dyDescent="0.3">
      <c r="A5" s="147" t="s">
        <v>541</v>
      </c>
      <c r="B5" s="34" t="s">
        <v>542</v>
      </c>
      <c r="C5" s="139" t="s">
        <v>543</v>
      </c>
      <c r="D5" s="139" t="s">
        <v>226</v>
      </c>
      <c r="E5" s="139" t="s">
        <v>544</v>
      </c>
      <c r="F5" s="115" t="s">
        <v>898</v>
      </c>
    </row>
    <row r="6" spans="1:6" ht="13.8" thickBot="1" x14ac:dyDescent="0.3">
      <c r="A6" s="147" t="s">
        <v>541</v>
      </c>
      <c r="B6" s="328" t="s">
        <v>545</v>
      </c>
      <c r="C6" s="329"/>
      <c r="D6" s="329"/>
      <c r="E6" s="329"/>
      <c r="F6" s="330">
        <v>1</v>
      </c>
    </row>
    <row r="7" spans="1:6" ht="13.8" thickBot="1" x14ac:dyDescent="0.3">
      <c r="A7" s="147" t="s">
        <v>541</v>
      </c>
      <c r="B7" s="331" t="s">
        <v>899</v>
      </c>
      <c r="C7" s="332"/>
      <c r="D7" s="332"/>
      <c r="E7" s="332"/>
      <c r="F7" s="333">
        <v>3</v>
      </c>
    </row>
    <row r="8" spans="1:6" ht="13.8" thickBot="1" x14ac:dyDescent="0.3">
      <c r="A8" s="147" t="s">
        <v>541</v>
      </c>
      <c r="B8" s="334" t="s">
        <v>546</v>
      </c>
      <c r="C8" s="332"/>
      <c r="D8" s="332"/>
      <c r="E8" s="332"/>
      <c r="F8" s="333">
        <v>4</v>
      </c>
    </row>
    <row r="9" spans="1:6" ht="13.8" thickBot="1" x14ac:dyDescent="0.3">
      <c r="A9" s="147" t="s">
        <v>541</v>
      </c>
      <c r="B9" s="331" t="s">
        <v>900</v>
      </c>
      <c r="C9" s="335"/>
      <c r="D9" s="335"/>
      <c r="E9" s="335"/>
      <c r="F9" s="336">
        <v>5</v>
      </c>
    </row>
    <row r="10" spans="1:6" ht="13.8" thickBot="1" x14ac:dyDescent="0.3">
      <c r="A10" s="147" t="s">
        <v>541</v>
      </c>
      <c r="B10" s="337" t="s">
        <v>696</v>
      </c>
      <c r="C10" s="335"/>
      <c r="D10" s="335"/>
      <c r="E10" s="335"/>
      <c r="F10" s="336">
        <v>9</v>
      </c>
    </row>
    <row r="11" spans="1:6" ht="13.8" thickBot="1" x14ac:dyDescent="0.3">
      <c r="A11" s="147" t="s">
        <v>541</v>
      </c>
      <c r="B11" s="337" t="s">
        <v>640</v>
      </c>
      <c r="C11" s="335"/>
      <c r="D11" s="335"/>
      <c r="E11" s="335"/>
      <c r="F11" s="336">
        <v>10</v>
      </c>
    </row>
    <row r="12" spans="1:6" ht="13.8" thickBot="1" x14ac:dyDescent="0.3">
      <c r="A12" s="147" t="s">
        <v>541</v>
      </c>
      <c r="B12" s="337" t="s">
        <v>549</v>
      </c>
      <c r="C12" s="335"/>
      <c r="D12" s="335"/>
      <c r="E12" s="335"/>
      <c r="F12" s="336">
        <v>11</v>
      </c>
    </row>
    <row r="13" spans="1:6" ht="13.8" thickBot="1" x14ac:dyDescent="0.3">
      <c r="A13" s="147" t="s">
        <v>541</v>
      </c>
      <c r="B13" s="337" t="s">
        <v>641</v>
      </c>
      <c r="C13" s="335"/>
      <c r="D13" s="335"/>
      <c r="E13" s="335"/>
      <c r="F13" s="336">
        <v>12</v>
      </c>
    </row>
    <row r="14" spans="1:6" ht="13.8" thickBot="1" x14ac:dyDescent="0.3">
      <c r="A14" s="147" t="s">
        <v>541</v>
      </c>
      <c r="B14" s="337" t="s">
        <v>550</v>
      </c>
      <c r="C14" s="335"/>
      <c r="D14" s="335"/>
      <c r="E14" s="335"/>
      <c r="F14" s="336">
        <v>13</v>
      </c>
    </row>
    <row r="15" spans="1:6" ht="13.8" thickBot="1" x14ac:dyDescent="0.3">
      <c r="A15" s="147" t="s">
        <v>541</v>
      </c>
      <c r="B15" s="337" t="s">
        <v>642</v>
      </c>
      <c r="C15" s="335"/>
      <c r="D15" s="335"/>
      <c r="E15" s="335"/>
      <c r="F15" s="336">
        <v>14</v>
      </c>
    </row>
    <row r="16" spans="1:6" ht="13.8" thickBot="1" x14ac:dyDescent="0.3">
      <c r="A16" s="147" t="s">
        <v>541</v>
      </c>
      <c r="B16" s="337" t="s">
        <v>643</v>
      </c>
      <c r="C16" s="335"/>
      <c r="D16" s="335"/>
      <c r="E16" s="335"/>
      <c r="F16" s="336">
        <v>15</v>
      </c>
    </row>
    <row r="17" spans="1:6" ht="13.8" thickBot="1" x14ac:dyDescent="0.3">
      <c r="A17" s="147" t="s">
        <v>541</v>
      </c>
      <c r="B17" s="331" t="s">
        <v>901</v>
      </c>
      <c r="C17" s="335"/>
      <c r="D17" s="335"/>
      <c r="E17" s="335"/>
      <c r="F17" s="336">
        <v>16</v>
      </c>
    </row>
    <row r="18" spans="1:6" ht="13.8" thickBot="1" x14ac:dyDescent="0.3">
      <c r="A18" s="147" t="s">
        <v>541</v>
      </c>
      <c r="B18" s="337" t="s">
        <v>644</v>
      </c>
      <c r="C18" s="335"/>
      <c r="D18" s="335"/>
      <c r="E18" s="335"/>
      <c r="F18" s="336">
        <v>19</v>
      </c>
    </row>
    <row r="19" spans="1:6" ht="13.8" thickBot="1" x14ac:dyDescent="0.3">
      <c r="A19" s="147" t="s">
        <v>541</v>
      </c>
      <c r="B19" s="337" t="s">
        <v>852</v>
      </c>
      <c r="C19" s="335"/>
      <c r="D19" s="335"/>
      <c r="E19" s="335"/>
      <c r="F19" s="336">
        <v>22</v>
      </c>
    </row>
    <row r="20" spans="1:6" ht="13.8" thickBot="1" x14ac:dyDescent="0.3">
      <c r="A20" s="147" t="s">
        <v>541</v>
      </c>
      <c r="B20" s="337" t="s">
        <v>864</v>
      </c>
      <c r="C20" s="335"/>
      <c r="D20" s="335"/>
      <c r="E20" s="335"/>
      <c r="F20" s="336">
        <v>23</v>
      </c>
    </row>
    <row r="21" spans="1:6" ht="13.8" thickBot="1" x14ac:dyDescent="0.3">
      <c r="A21" s="147" t="s">
        <v>541</v>
      </c>
      <c r="B21" s="337" t="s">
        <v>853</v>
      </c>
      <c r="C21" s="335"/>
      <c r="D21" s="335"/>
      <c r="E21" s="335"/>
      <c r="F21" s="336">
        <v>24</v>
      </c>
    </row>
    <row r="22" spans="1:6" ht="13.8" thickBot="1" x14ac:dyDescent="0.3">
      <c r="A22" s="147" t="s">
        <v>541</v>
      </c>
      <c r="B22" s="337" t="s">
        <v>854</v>
      </c>
      <c r="C22" s="335"/>
      <c r="D22" s="335"/>
      <c r="E22" s="335"/>
      <c r="F22" s="336">
        <v>25</v>
      </c>
    </row>
    <row r="23" spans="1:6" ht="13.8" thickBot="1" x14ac:dyDescent="0.3">
      <c r="A23" s="147" t="s">
        <v>541</v>
      </c>
      <c r="B23" s="337" t="s">
        <v>547</v>
      </c>
      <c r="C23" s="335"/>
      <c r="D23" s="335"/>
      <c r="E23" s="335"/>
      <c r="F23" s="336">
        <v>26</v>
      </c>
    </row>
    <row r="24" spans="1:6" ht="13.8" thickBot="1" x14ac:dyDescent="0.3">
      <c r="A24" s="147" t="s">
        <v>541</v>
      </c>
      <c r="B24" s="337" t="s">
        <v>141</v>
      </c>
      <c r="C24" s="335"/>
      <c r="D24" s="335"/>
      <c r="E24" s="335"/>
      <c r="F24" s="336">
        <v>27</v>
      </c>
    </row>
    <row r="25" spans="1:6" ht="13.8" thickBot="1" x14ac:dyDescent="0.3">
      <c r="A25" s="147" t="s">
        <v>541</v>
      </c>
      <c r="B25" s="337" t="s">
        <v>142</v>
      </c>
      <c r="C25" s="335"/>
      <c r="D25" s="335"/>
      <c r="E25" s="335"/>
      <c r="F25" s="336" t="s">
        <v>143</v>
      </c>
    </row>
    <row r="26" spans="1:6" ht="13.8" thickBot="1" x14ac:dyDescent="0.3">
      <c r="A26" s="147" t="s">
        <v>541</v>
      </c>
      <c r="B26" s="337" t="s">
        <v>551</v>
      </c>
      <c r="C26" s="335"/>
      <c r="D26" s="335"/>
      <c r="E26" s="335"/>
      <c r="F26" s="336">
        <v>30</v>
      </c>
    </row>
    <row r="27" spans="1:6" ht="13.8" thickBot="1" x14ac:dyDescent="0.3">
      <c r="A27" s="147" t="s">
        <v>541</v>
      </c>
      <c r="B27" s="337" t="s">
        <v>329</v>
      </c>
      <c r="C27" s="335"/>
      <c r="D27" s="335"/>
      <c r="E27" s="335"/>
      <c r="F27" s="336">
        <v>31</v>
      </c>
    </row>
    <row r="28" spans="1:6" ht="13.8" thickBot="1" x14ac:dyDescent="0.3">
      <c r="A28" s="147" t="s">
        <v>541</v>
      </c>
      <c r="B28" s="337" t="s">
        <v>645</v>
      </c>
      <c r="C28" s="335"/>
      <c r="D28" s="335"/>
      <c r="E28" s="335"/>
      <c r="F28" s="336">
        <v>38</v>
      </c>
    </row>
    <row r="29" spans="1:6" ht="13.8" thickBot="1" x14ac:dyDescent="0.3">
      <c r="A29" s="147" t="s">
        <v>541</v>
      </c>
      <c r="B29" s="337" t="s">
        <v>646</v>
      </c>
      <c r="C29" s="335"/>
      <c r="D29" s="335"/>
      <c r="E29" s="335"/>
      <c r="F29" s="336">
        <v>39</v>
      </c>
    </row>
    <row r="30" spans="1:6" ht="13.8" thickBot="1" x14ac:dyDescent="0.3">
      <c r="A30" s="147" t="s">
        <v>541</v>
      </c>
      <c r="B30" s="337" t="s">
        <v>330</v>
      </c>
      <c r="C30" s="335"/>
      <c r="D30" s="335"/>
      <c r="E30" s="335"/>
      <c r="F30" s="336">
        <v>40</v>
      </c>
    </row>
    <row r="31" spans="1:6" ht="13.8" thickBot="1" x14ac:dyDescent="0.3">
      <c r="A31" s="147" t="s">
        <v>541</v>
      </c>
      <c r="B31" s="337" t="s">
        <v>647</v>
      </c>
      <c r="C31" s="335"/>
      <c r="D31" s="335"/>
      <c r="E31" s="335"/>
      <c r="F31" s="336">
        <v>41</v>
      </c>
    </row>
    <row r="32" spans="1:6" ht="13.8" thickBot="1" x14ac:dyDescent="0.3">
      <c r="A32" s="147" t="s">
        <v>541</v>
      </c>
      <c r="B32" s="337" t="s">
        <v>331</v>
      </c>
      <c r="C32" s="335"/>
      <c r="D32" s="335"/>
      <c r="E32" s="335"/>
      <c r="F32" s="336">
        <v>42</v>
      </c>
    </row>
    <row r="33" spans="1:6" ht="27" thickBot="1" x14ac:dyDescent="0.3">
      <c r="A33" s="147" t="s">
        <v>541</v>
      </c>
      <c r="B33" s="338" t="s">
        <v>144</v>
      </c>
      <c r="C33" s="335"/>
      <c r="D33" s="335"/>
      <c r="E33" s="335"/>
      <c r="F33" s="336">
        <v>43</v>
      </c>
    </row>
    <row r="34" spans="1:6" ht="13.8" thickBot="1" x14ac:dyDescent="0.3">
      <c r="A34" s="147" t="s">
        <v>541</v>
      </c>
      <c r="B34" s="337" t="s">
        <v>648</v>
      </c>
      <c r="C34" s="335"/>
      <c r="D34" s="335"/>
      <c r="E34" s="335"/>
      <c r="F34" s="336">
        <v>44</v>
      </c>
    </row>
    <row r="35" spans="1:6" ht="13.8" thickBot="1" x14ac:dyDescent="0.3">
      <c r="A35" s="147" t="s">
        <v>541</v>
      </c>
      <c r="B35" s="337" t="s">
        <v>649</v>
      </c>
      <c r="C35" s="335"/>
      <c r="D35" s="335"/>
      <c r="E35" s="335"/>
      <c r="F35" s="336">
        <v>45</v>
      </c>
    </row>
    <row r="36" spans="1:6" ht="13.8" thickBot="1" x14ac:dyDescent="0.3">
      <c r="A36" s="147" t="s">
        <v>541</v>
      </c>
      <c r="B36" s="337" t="s">
        <v>650</v>
      </c>
      <c r="C36" s="335"/>
      <c r="D36" s="335"/>
      <c r="E36" s="335"/>
      <c r="F36" s="336">
        <v>46</v>
      </c>
    </row>
    <row r="37" spans="1:6" ht="13.8" thickBot="1" x14ac:dyDescent="0.3">
      <c r="A37" s="147" t="s">
        <v>541</v>
      </c>
      <c r="B37" s="337" t="s">
        <v>651</v>
      </c>
      <c r="C37" s="335"/>
      <c r="D37" s="335"/>
      <c r="E37" s="335"/>
      <c r="F37" s="336">
        <v>47</v>
      </c>
    </row>
    <row r="38" spans="1:6" ht="13.8" thickBot="1" x14ac:dyDescent="0.3">
      <c r="A38" s="147" t="s">
        <v>541</v>
      </c>
      <c r="B38" s="337" t="s">
        <v>652</v>
      </c>
      <c r="C38" s="335"/>
      <c r="D38" s="335"/>
      <c r="E38" s="335"/>
      <c r="F38" s="336">
        <v>48</v>
      </c>
    </row>
    <row r="39" spans="1:6" ht="13.8" thickBot="1" x14ac:dyDescent="0.3">
      <c r="A39" s="147" t="s">
        <v>541</v>
      </c>
      <c r="B39" s="337" t="s">
        <v>653</v>
      </c>
      <c r="C39" s="335"/>
      <c r="D39" s="335"/>
      <c r="E39" s="335"/>
      <c r="F39" s="336">
        <v>49</v>
      </c>
    </row>
    <row r="40" spans="1:6" ht="13.8" thickBot="1" x14ac:dyDescent="0.3">
      <c r="A40" s="147" t="s">
        <v>541</v>
      </c>
      <c r="B40" s="337" t="s">
        <v>332</v>
      </c>
      <c r="C40" s="335"/>
      <c r="D40" s="335"/>
      <c r="E40" s="335"/>
      <c r="F40" s="336">
        <v>50</v>
      </c>
    </row>
    <row r="41" spans="1:6" ht="13.8" thickBot="1" x14ac:dyDescent="0.3">
      <c r="A41" s="147" t="s">
        <v>541</v>
      </c>
      <c r="B41" s="337" t="s">
        <v>902</v>
      </c>
      <c r="C41" s="335"/>
      <c r="D41" s="335"/>
      <c r="E41" s="335"/>
      <c r="F41" s="336">
        <v>51</v>
      </c>
    </row>
    <row r="42" spans="1:6" ht="13.8" thickBot="1" x14ac:dyDescent="0.3">
      <c r="A42" s="147" t="s">
        <v>541</v>
      </c>
      <c r="B42" s="337" t="s">
        <v>548</v>
      </c>
      <c r="C42" s="335"/>
      <c r="D42" s="335"/>
      <c r="E42" s="335"/>
      <c r="F42" s="336">
        <v>52</v>
      </c>
    </row>
    <row r="43" spans="1:6" ht="13.8" thickBot="1" x14ac:dyDescent="0.3">
      <c r="A43" s="147" t="s">
        <v>541</v>
      </c>
      <c r="B43" s="337" t="s">
        <v>869</v>
      </c>
      <c r="C43" s="335"/>
      <c r="D43" s="335"/>
      <c r="E43" s="335"/>
      <c r="F43" s="336">
        <v>54</v>
      </c>
    </row>
    <row r="44" spans="1:6" x14ac:dyDescent="0.25">
      <c r="A44" s="147" t="s">
        <v>541</v>
      </c>
      <c r="B44" s="305" t="s">
        <v>333</v>
      </c>
      <c r="C44" s="339"/>
      <c r="D44" s="339"/>
      <c r="E44" s="339"/>
      <c r="F44" s="340"/>
    </row>
    <row r="45" spans="1:6" x14ac:dyDescent="0.25">
      <c r="A45" s="147" t="s">
        <v>541</v>
      </c>
      <c r="B45" s="138" t="s">
        <v>779</v>
      </c>
      <c r="C45" s="86">
        <f>SUM(C6:C44)</f>
        <v>0</v>
      </c>
      <c r="D45" s="86">
        <f>SUM(D6:D44)</f>
        <v>0</v>
      </c>
      <c r="E45" s="86">
        <f>SUM(E6:E44)</f>
        <v>0</v>
      </c>
      <c r="F45" s="183"/>
    </row>
    <row r="46" spans="1:6" x14ac:dyDescent="0.25"/>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9"/>
  <sheetViews>
    <sheetView showGridLines="0" showRowColHeaders="0" showRuler="0" zoomScaleNormal="100" workbookViewId="0">
      <selection activeCell="I26" sqref="I26"/>
    </sheetView>
  </sheetViews>
  <sheetFormatPr defaultColWidth="0" defaultRowHeight="13.2" zeroHeight="1" x14ac:dyDescent="0.25"/>
  <cols>
    <col min="1" max="1" width="88.6640625" style="79" customWidth="1"/>
    <col min="2" max="2" width="0.88671875" style="66" customWidth="1"/>
    <col min="3" max="16384" width="0" style="66" hidden="1"/>
  </cols>
  <sheetData>
    <row r="1" spans="1:1" ht="17.399999999999999" x14ac:dyDescent="0.25">
      <c r="A1" s="73" t="s">
        <v>414</v>
      </c>
    </row>
    <row r="2" spans="1:1" x14ac:dyDescent="0.25">
      <c r="A2" s="74" t="s">
        <v>498</v>
      </c>
    </row>
    <row r="3" spans="1:1" x14ac:dyDescent="0.25">
      <c r="A3" s="74"/>
    </row>
    <row r="4" spans="1:1" ht="26.4" x14ac:dyDescent="0.25">
      <c r="A4" s="75" t="s">
        <v>499</v>
      </c>
    </row>
    <row r="5" spans="1:1" x14ac:dyDescent="0.25">
      <c r="A5" s="76"/>
    </row>
    <row r="6" spans="1:1" ht="39.6" x14ac:dyDescent="0.25">
      <c r="A6" s="74" t="s">
        <v>910</v>
      </c>
    </row>
    <row r="7" spans="1:1" ht="39.6" x14ac:dyDescent="0.25">
      <c r="A7" s="74" t="s">
        <v>337</v>
      </c>
    </row>
    <row r="8" spans="1:1" x14ac:dyDescent="0.25">
      <c r="A8" s="74" t="s">
        <v>338</v>
      </c>
    </row>
    <row r="9" spans="1:1" ht="26.4" x14ac:dyDescent="0.25">
      <c r="A9" s="74" t="s">
        <v>911</v>
      </c>
    </row>
    <row r="10" spans="1:1" ht="44.25" customHeight="1" x14ac:dyDescent="0.25">
      <c r="A10" s="109" t="s">
        <v>904</v>
      </c>
    </row>
    <row r="11" spans="1:1" ht="52.8" x14ac:dyDescent="0.25">
      <c r="A11" s="74" t="s">
        <v>424</v>
      </c>
    </row>
    <row r="12" spans="1:1" ht="39.6" x14ac:dyDescent="0.25">
      <c r="A12" s="74" t="s">
        <v>425</v>
      </c>
    </row>
    <row r="13" spans="1:1" ht="39.6" x14ac:dyDescent="0.25">
      <c r="A13" s="74" t="s">
        <v>905</v>
      </c>
    </row>
    <row r="14" spans="1:1" ht="26.4" x14ac:dyDescent="0.25">
      <c r="A14" s="74" t="s">
        <v>426</v>
      </c>
    </row>
    <row r="15" spans="1:1" ht="92.4" x14ac:dyDescent="0.25">
      <c r="A15" s="74" t="s">
        <v>433</v>
      </c>
    </row>
    <row r="16" spans="1:1" x14ac:dyDescent="0.25">
      <c r="A16" s="74" t="s">
        <v>906</v>
      </c>
    </row>
    <row r="17" spans="1:1" x14ac:dyDescent="0.25">
      <c r="A17" s="74" t="s">
        <v>610</v>
      </c>
    </row>
    <row r="18" spans="1:1" ht="39.6" x14ac:dyDescent="0.25">
      <c r="A18" s="74" t="s">
        <v>611</v>
      </c>
    </row>
    <row r="19" spans="1:1" ht="26.4" x14ac:dyDescent="0.25">
      <c r="A19" s="74" t="s">
        <v>612</v>
      </c>
    </row>
    <row r="20" spans="1:1" ht="39.6" x14ac:dyDescent="0.25">
      <c r="A20" s="110" t="s">
        <v>383</v>
      </c>
    </row>
    <row r="21" spans="1:1" ht="66" x14ac:dyDescent="0.25">
      <c r="A21" s="74" t="s">
        <v>912</v>
      </c>
    </row>
    <row r="22" spans="1:1" x14ac:dyDescent="0.25">
      <c r="A22" s="74" t="s">
        <v>613</v>
      </c>
    </row>
    <row r="23" spans="1:1" x14ac:dyDescent="0.25">
      <c r="A23" s="74" t="s">
        <v>614</v>
      </c>
    </row>
    <row r="24" spans="1:1" ht="26.4" x14ac:dyDescent="0.25">
      <c r="A24" s="74" t="s">
        <v>615</v>
      </c>
    </row>
    <row r="25" spans="1:1" ht="39.6" x14ac:dyDescent="0.25">
      <c r="A25" s="74" t="s">
        <v>616</v>
      </c>
    </row>
    <row r="26" spans="1:1" ht="39.6" x14ac:dyDescent="0.25">
      <c r="A26" s="74" t="s">
        <v>362</v>
      </c>
    </row>
    <row r="27" spans="1:1" ht="26.4" x14ac:dyDescent="0.25">
      <c r="A27" s="74" t="s">
        <v>913</v>
      </c>
    </row>
    <row r="28" spans="1:1" ht="39.6" x14ac:dyDescent="0.25">
      <c r="A28" s="74" t="s">
        <v>363</v>
      </c>
    </row>
    <row r="29" spans="1:1" ht="26.4" x14ac:dyDescent="0.25">
      <c r="A29" s="74" t="s">
        <v>1006</v>
      </c>
    </row>
    <row r="30" spans="1:1" ht="52.8" x14ac:dyDescent="0.25">
      <c r="A30" s="74" t="s">
        <v>364</v>
      </c>
    </row>
    <row r="31" spans="1:1" ht="26.4" x14ac:dyDescent="0.25">
      <c r="A31" s="109" t="s">
        <v>755</v>
      </c>
    </row>
    <row r="32" spans="1:1" ht="26.4" x14ac:dyDescent="0.25">
      <c r="A32" s="74" t="s">
        <v>365</v>
      </c>
    </row>
    <row r="33" spans="1:1" ht="26.4" x14ac:dyDescent="0.25">
      <c r="A33" s="74" t="s">
        <v>914</v>
      </c>
    </row>
    <row r="34" spans="1:1" ht="39.6" x14ac:dyDescent="0.25">
      <c r="A34" s="74" t="s">
        <v>1019</v>
      </c>
    </row>
    <row r="35" spans="1:1" ht="26.4" x14ac:dyDescent="0.25">
      <c r="A35" s="74" t="s">
        <v>1020</v>
      </c>
    </row>
    <row r="36" spans="1:1" ht="52.8" x14ac:dyDescent="0.25">
      <c r="A36" s="74" t="s">
        <v>1021</v>
      </c>
    </row>
    <row r="37" spans="1:1" ht="26.4" x14ac:dyDescent="0.25">
      <c r="A37" s="74" t="s">
        <v>366</v>
      </c>
    </row>
    <row r="38" spans="1:1" ht="26.4" x14ac:dyDescent="0.25">
      <c r="A38" s="74" t="s">
        <v>367</v>
      </c>
    </row>
    <row r="39" spans="1:1" ht="26.4" x14ac:dyDescent="0.25">
      <c r="A39" s="74" t="s">
        <v>368</v>
      </c>
    </row>
    <row r="40" spans="1:1" ht="39.6" x14ac:dyDescent="0.25">
      <c r="A40" s="74" t="s">
        <v>1007</v>
      </c>
    </row>
    <row r="41" spans="1:1" ht="66" x14ac:dyDescent="0.25">
      <c r="A41" s="74" t="s">
        <v>369</v>
      </c>
    </row>
    <row r="42" spans="1:1" x14ac:dyDescent="0.25">
      <c r="A42" s="74" t="s">
        <v>370</v>
      </c>
    </row>
    <row r="43" spans="1:1" ht="26.4" x14ac:dyDescent="0.25">
      <c r="A43" s="74" t="s">
        <v>371</v>
      </c>
    </row>
    <row r="44" spans="1:1" ht="69" customHeight="1" x14ac:dyDescent="0.25">
      <c r="A44" s="109" t="s">
        <v>136</v>
      </c>
    </row>
    <row r="45" spans="1:1" ht="110.25" customHeight="1" x14ac:dyDescent="0.25">
      <c r="A45" s="109" t="s">
        <v>772</v>
      </c>
    </row>
    <row r="46" spans="1:1" ht="34.5" customHeight="1" x14ac:dyDescent="0.25">
      <c r="A46" s="109" t="s">
        <v>773</v>
      </c>
    </row>
    <row r="47" spans="1:1" ht="26.4" x14ac:dyDescent="0.25">
      <c r="A47" s="74" t="s">
        <v>673</v>
      </c>
    </row>
    <row r="48" spans="1:1" ht="39.6" x14ac:dyDescent="0.25">
      <c r="A48" s="74" t="s">
        <v>674</v>
      </c>
    </row>
    <row r="49" spans="1:1" ht="39.6" x14ac:dyDescent="0.25">
      <c r="A49" s="74" t="s">
        <v>675</v>
      </c>
    </row>
    <row r="50" spans="1:1" ht="26.4" x14ac:dyDescent="0.25">
      <c r="A50" s="74" t="s">
        <v>388</v>
      </c>
    </row>
    <row r="51" spans="1:1" ht="66" x14ac:dyDescent="0.25">
      <c r="A51" s="74" t="s">
        <v>830</v>
      </c>
    </row>
    <row r="52" spans="1:1" ht="26.4" x14ac:dyDescent="0.25">
      <c r="A52" s="74" t="s">
        <v>831</v>
      </c>
    </row>
    <row r="53" spans="1:1" ht="39.6" x14ac:dyDescent="0.25">
      <c r="A53" s="74" t="s">
        <v>832</v>
      </c>
    </row>
    <row r="54" spans="1:1" ht="39.6" x14ac:dyDescent="0.25">
      <c r="A54" s="74" t="s">
        <v>833</v>
      </c>
    </row>
    <row r="55" spans="1:1" ht="39.6" x14ac:dyDescent="0.25">
      <c r="A55" s="74" t="s">
        <v>834</v>
      </c>
    </row>
    <row r="56" spans="1:1" ht="52.8" x14ac:dyDescent="0.25">
      <c r="A56" s="74" t="s">
        <v>835</v>
      </c>
    </row>
    <row r="57" spans="1:1" ht="52.8" x14ac:dyDescent="0.25">
      <c r="A57" s="74" t="s">
        <v>836</v>
      </c>
    </row>
    <row r="58" spans="1:1" ht="26.4" x14ac:dyDescent="0.25">
      <c r="A58" s="74" t="s">
        <v>1008</v>
      </c>
    </row>
    <row r="59" spans="1:1" x14ac:dyDescent="0.25">
      <c r="A59" s="74" t="s">
        <v>837</v>
      </c>
    </row>
    <row r="60" spans="1:1" ht="39.6" x14ac:dyDescent="0.25">
      <c r="A60" s="74" t="s">
        <v>838</v>
      </c>
    </row>
    <row r="61" spans="1:1" ht="26.4" x14ac:dyDescent="0.25">
      <c r="A61" s="74" t="s">
        <v>1009</v>
      </c>
    </row>
    <row r="62" spans="1:1" ht="26.4" x14ac:dyDescent="0.25">
      <c r="A62" s="74" t="s">
        <v>839</v>
      </c>
    </row>
    <row r="63" spans="1:1" ht="66" x14ac:dyDescent="0.25">
      <c r="A63" s="74" t="s">
        <v>632</v>
      </c>
    </row>
    <row r="64" spans="1:1" ht="26.4" x14ac:dyDescent="0.25">
      <c r="A64" s="109" t="s">
        <v>774</v>
      </c>
    </row>
    <row r="65" spans="1:1" x14ac:dyDescent="0.25">
      <c r="A65" s="74" t="s">
        <v>915</v>
      </c>
    </row>
    <row r="66" spans="1:1" ht="39.6" x14ac:dyDescent="0.25">
      <c r="A66" s="74" t="s">
        <v>824</v>
      </c>
    </row>
    <row r="67" spans="1:1" ht="26.4" x14ac:dyDescent="0.25">
      <c r="A67" s="74" t="s">
        <v>907</v>
      </c>
    </row>
    <row r="68" spans="1:1" ht="26.4" x14ac:dyDescent="0.25">
      <c r="A68" s="74" t="s">
        <v>825</v>
      </c>
    </row>
    <row r="69" spans="1:1" ht="39.6" x14ac:dyDescent="0.25">
      <c r="A69" s="74" t="s">
        <v>826</v>
      </c>
    </row>
    <row r="70" spans="1:1" ht="26.4" x14ac:dyDescent="0.25">
      <c r="A70" s="74" t="s">
        <v>827</v>
      </c>
    </row>
    <row r="71" spans="1:1" x14ac:dyDescent="0.25">
      <c r="A71" s="74" t="s">
        <v>828</v>
      </c>
    </row>
    <row r="72" spans="1:1" ht="26.4" x14ac:dyDescent="0.25">
      <c r="A72" s="108" t="s">
        <v>626</v>
      </c>
    </row>
    <row r="73" spans="1:1" ht="39.6" x14ac:dyDescent="0.25">
      <c r="A73" s="74" t="s">
        <v>747</v>
      </c>
    </row>
    <row r="74" spans="1:1" ht="39.6" x14ac:dyDescent="0.25">
      <c r="A74" s="74" t="s">
        <v>916</v>
      </c>
    </row>
    <row r="75" spans="1:1" x14ac:dyDescent="0.25">
      <c r="A75" s="74" t="s">
        <v>917</v>
      </c>
    </row>
    <row r="76" spans="1:1" ht="39.6" x14ac:dyDescent="0.25">
      <c r="A76" s="74" t="s">
        <v>748</v>
      </c>
    </row>
    <row r="77" spans="1:1" ht="59.25" customHeight="1" x14ac:dyDescent="0.25">
      <c r="A77" s="109" t="s">
        <v>775</v>
      </c>
    </row>
    <row r="78" spans="1:1" ht="26.4" x14ac:dyDescent="0.25">
      <c r="A78" s="74" t="s">
        <v>81</v>
      </c>
    </row>
    <row r="79" spans="1:1" ht="26.4" x14ac:dyDescent="0.25">
      <c r="A79" s="74" t="s">
        <v>918</v>
      </c>
    </row>
    <row r="80" spans="1:1" ht="39.6" x14ac:dyDescent="0.25">
      <c r="A80" s="110" t="s">
        <v>384</v>
      </c>
    </row>
    <row r="81" spans="1:1" ht="26.4" x14ac:dyDescent="0.25">
      <c r="A81" s="116" t="s">
        <v>908</v>
      </c>
    </row>
    <row r="82" spans="1:1" ht="26.4" x14ac:dyDescent="0.25">
      <c r="A82" s="74" t="s">
        <v>82</v>
      </c>
    </row>
    <row r="83" spans="1:1" ht="26.4" x14ac:dyDescent="0.25">
      <c r="A83" s="74" t="s">
        <v>919</v>
      </c>
    </row>
    <row r="84" spans="1:1" ht="39.6" x14ac:dyDescent="0.25">
      <c r="A84" s="74" t="s">
        <v>83</v>
      </c>
    </row>
    <row r="85" spans="1:1" ht="26.4" x14ac:dyDescent="0.25">
      <c r="A85" s="74" t="s">
        <v>84</v>
      </c>
    </row>
    <row r="86" spans="1:1" ht="26.4" x14ac:dyDescent="0.25">
      <c r="A86" s="74" t="s">
        <v>85</v>
      </c>
    </row>
    <row r="87" spans="1:1" ht="26.4" x14ac:dyDescent="0.25">
      <c r="A87" s="74" t="s">
        <v>1015</v>
      </c>
    </row>
    <row r="88" spans="1:1" ht="26.4" x14ac:dyDescent="0.25">
      <c r="A88" s="74" t="s">
        <v>920</v>
      </c>
    </row>
    <row r="89" spans="1:1" ht="39.6" x14ac:dyDescent="0.25">
      <c r="A89" s="74" t="s">
        <v>633</v>
      </c>
    </row>
    <row r="90" spans="1:1" ht="39.6" x14ac:dyDescent="0.25">
      <c r="A90" s="74" t="s">
        <v>634</v>
      </c>
    </row>
    <row r="91" spans="1:1" ht="39.6" x14ac:dyDescent="0.25">
      <c r="A91" s="74" t="s">
        <v>635</v>
      </c>
    </row>
    <row r="92" spans="1:1" ht="39.6" x14ac:dyDescent="0.25">
      <c r="A92" s="77" t="s">
        <v>1010</v>
      </c>
    </row>
    <row r="93" spans="1:1" ht="52.8" x14ac:dyDescent="0.25">
      <c r="A93" s="77" t="s">
        <v>1011</v>
      </c>
    </row>
    <row r="94" spans="1:1" ht="52.8" x14ac:dyDescent="0.25">
      <c r="A94" s="77" t="s">
        <v>1012</v>
      </c>
    </row>
    <row r="95" spans="1:1" ht="39.6" x14ac:dyDescent="0.25">
      <c r="A95" s="74" t="s">
        <v>30</v>
      </c>
    </row>
    <row r="96" spans="1:1" ht="26.4" x14ac:dyDescent="0.25">
      <c r="A96" s="74" t="s">
        <v>31</v>
      </c>
    </row>
    <row r="97" spans="1:1" ht="39.6" x14ac:dyDescent="0.25">
      <c r="A97" s="74" t="s">
        <v>32</v>
      </c>
    </row>
    <row r="98" spans="1:1" x14ac:dyDescent="0.25">
      <c r="A98" s="74" t="s">
        <v>33</v>
      </c>
    </row>
    <row r="99" spans="1:1" ht="26.4" x14ac:dyDescent="0.25">
      <c r="A99" s="74" t="s">
        <v>697</v>
      </c>
    </row>
    <row r="100" spans="1:1" ht="39.6" x14ac:dyDescent="0.25">
      <c r="A100" s="74" t="s">
        <v>698</v>
      </c>
    </row>
    <row r="101" spans="1:1" ht="39.6" x14ac:dyDescent="0.25">
      <c r="A101" s="74" t="s">
        <v>699</v>
      </c>
    </row>
    <row r="102" spans="1:1" ht="26.4" x14ac:dyDescent="0.25">
      <c r="A102" s="74" t="s">
        <v>700</v>
      </c>
    </row>
    <row r="103" spans="1:1" s="131" customFormat="1" ht="79.2" x14ac:dyDescent="0.25">
      <c r="A103" s="116" t="s">
        <v>1014</v>
      </c>
    </row>
    <row r="104" spans="1:1" ht="39.6" x14ac:dyDescent="0.25">
      <c r="A104" s="74" t="s">
        <v>701</v>
      </c>
    </row>
    <row r="105" spans="1:1" ht="26.4" x14ac:dyDescent="0.25">
      <c r="A105" s="74" t="s">
        <v>921</v>
      </c>
    </row>
    <row r="106" spans="1:1" ht="26.4" x14ac:dyDescent="0.25">
      <c r="A106" s="74" t="s">
        <v>922</v>
      </c>
    </row>
    <row r="107" spans="1:1" ht="39.6" x14ac:dyDescent="0.25">
      <c r="A107" s="74" t="s">
        <v>702</v>
      </c>
    </row>
    <row r="108" spans="1:1" ht="79.2" x14ac:dyDescent="0.25">
      <c r="A108" s="74" t="s">
        <v>105</v>
      </c>
    </row>
    <row r="109" spans="1:1" ht="26.4" x14ac:dyDescent="0.25">
      <c r="A109" s="74" t="s">
        <v>106</v>
      </c>
    </row>
    <row r="110" spans="1:1" ht="39.6" x14ac:dyDescent="0.25">
      <c r="A110" s="74" t="s">
        <v>107</v>
      </c>
    </row>
    <row r="111" spans="1:1" ht="26.4" x14ac:dyDescent="0.25">
      <c r="A111" s="74" t="s">
        <v>108</v>
      </c>
    </row>
    <row r="112" spans="1:1" ht="26.4" x14ac:dyDescent="0.25">
      <c r="A112" s="74" t="s">
        <v>109</v>
      </c>
    </row>
    <row r="113" spans="1:1" ht="39.6" x14ac:dyDescent="0.25">
      <c r="A113" s="74" t="s">
        <v>110</v>
      </c>
    </row>
    <row r="114" spans="1:1" ht="66" x14ac:dyDescent="0.25">
      <c r="A114" s="74" t="s">
        <v>923</v>
      </c>
    </row>
    <row r="115" spans="1:1" ht="26.4" x14ac:dyDescent="0.25">
      <c r="A115" s="74" t="s">
        <v>607</v>
      </c>
    </row>
    <row r="116" spans="1:1" ht="26.4" x14ac:dyDescent="0.25">
      <c r="A116" s="74" t="s">
        <v>608</v>
      </c>
    </row>
    <row r="117" spans="1:1" ht="39.6" x14ac:dyDescent="0.25">
      <c r="A117" s="74" t="s">
        <v>609</v>
      </c>
    </row>
    <row r="118" spans="1:1" ht="39.6" x14ac:dyDescent="0.25">
      <c r="A118" s="74" t="s">
        <v>115</v>
      </c>
    </row>
    <row r="119" spans="1:1" ht="26.4" x14ac:dyDescent="0.25">
      <c r="A119" s="74" t="s">
        <v>116</v>
      </c>
    </row>
    <row r="120" spans="1:1" x14ac:dyDescent="0.25">
      <c r="A120" s="74" t="s">
        <v>117</v>
      </c>
    </row>
    <row r="121" spans="1:1" ht="26.4" x14ac:dyDescent="0.25">
      <c r="A121" s="74" t="s">
        <v>118</v>
      </c>
    </row>
    <row r="122" spans="1:1" ht="39.6" x14ac:dyDescent="0.25">
      <c r="A122" s="74" t="s">
        <v>924</v>
      </c>
    </row>
    <row r="123" spans="1:1" ht="26.4" x14ac:dyDescent="0.25">
      <c r="A123" s="74" t="s">
        <v>1013</v>
      </c>
    </row>
    <row r="124" spans="1:1" ht="26.4" x14ac:dyDescent="0.25">
      <c r="A124" s="74" t="s">
        <v>119</v>
      </c>
    </row>
    <row r="125" spans="1:1" ht="39.6" x14ac:dyDescent="0.25">
      <c r="A125" s="74" t="s">
        <v>925</v>
      </c>
    </row>
    <row r="126" spans="1:1" ht="26.4" x14ac:dyDescent="0.25">
      <c r="A126" s="74" t="s">
        <v>926</v>
      </c>
    </row>
    <row r="127" spans="1:1" ht="39.6" x14ac:dyDescent="0.25">
      <c r="A127" s="74" t="s">
        <v>859</v>
      </c>
    </row>
    <row r="128" spans="1:1" ht="26.4" x14ac:dyDescent="0.25">
      <c r="A128" s="74" t="s">
        <v>829</v>
      </c>
    </row>
    <row r="129" spans="1:1" ht="26.4" x14ac:dyDescent="0.25">
      <c r="A129" s="74" t="s">
        <v>714</v>
      </c>
    </row>
    <row r="130" spans="1:1" x14ac:dyDescent="0.25">
      <c r="A130" s="74" t="s">
        <v>909</v>
      </c>
    </row>
    <row r="131" spans="1:1" ht="26.4" x14ac:dyDescent="0.25">
      <c r="A131" s="74" t="s">
        <v>927</v>
      </c>
    </row>
    <row r="132" spans="1:1" ht="39.6" x14ac:dyDescent="0.25">
      <c r="A132" s="74" t="s">
        <v>451</v>
      </c>
    </row>
    <row r="133" spans="1:1" x14ac:dyDescent="0.25"/>
    <row r="134" spans="1:1" x14ac:dyDescent="0.25">
      <c r="A134" s="78" t="s">
        <v>563</v>
      </c>
    </row>
    <row r="135" spans="1:1" x14ac:dyDescent="0.25"/>
    <row r="136" spans="1:1" x14ac:dyDescent="0.25">
      <c r="A136" s="106" t="s">
        <v>387</v>
      </c>
    </row>
    <row r="137" spans="1:1" ht="52.8" x14ac:dyDescent="0.25">
      <c r="A137" s="108" t="s">
        <v>753</v>
      </c>
    </row>
    <row r="138" spans="1:1" ht="26.4" x14ac:dyDescent="0.25">
      <c r="A138" s="74" t="s">
        <v>780</v>
      </c>
    </row>
    <row r="139" spans="1:1" ht="39.6" x14ac:dyDescent="0.25">
      <c r="A139" s="74" t="s">
        <v>754</v>
      </c>
    </row>
    <row r="140" spans="1:1" ht="26.4" x14ac:dyDescent="0.25">
      <c r="A140" s="108" t="s">
        <v>752</v>
      </c>
    </row>
    <row r="141" spans="1:1" ht="26.4" x14ac:dyDescent="0.25">
      <c r="A141" s="74" t="s">
        <v>564</v>
      </c>
    </row>
    <row r="142" spans="1:1" ht="39.6" x14ac:dyDescent="0.25">
      <c r="A142" s="74" t="s">
        <v>654</v>
      </c>
    </row>
    <row r="143" spans="1:1" ht="26.4" x14ac:dyDescent="0.25">
      <c r="A143" s="74" t="s">
        <v>415</v>
      </c>
    </row>
    <row r="144" spans="1:1" ht="26.4" x14ac:dyDescent="0.25">
      <c r="A144" s="74" t="s">
        <v>627</v>
      </c>
    </row>
    <row r="145" spans="1:1" ht="66" x14ac:dyDescent="0.25">
      <c r="A145" s="74" t="s">
        <v>416</v>
      </c>
    </row>
    <row r="146" spans="1:1" x14ac:dyDescent="0.25">
      <c r="A146" s="74" t="s">
        <v>404</v>
      </c>
    </row>
    <row r="147" spans="1:1" x14ac:dyDescent="0.25">
      <c r="A147" s="75" t="s">
        <v>554</v>
      </c>
    </row>
    <row r="148" spans="1:1" x14ac:dyDescent="0.25">
      <c r="A148" s="75" t="s">
        <v>555</v>
      </c>
    </row>
    <row r="149" spans="1:1" x14ac:dyDescent="0.25">
      <c r="A149" s="75" t="s">
        <v>556</v>
      </c>
    </row>
    <row r="150" spans="1:1" x14ac:dyDescent="0.25">
      <c r="A150" s="75" t="s">
        <v>557</v>
      </c>
    </row>
    <row r="151" spans="1:1" x14ac:dyDescent="0.25">
      <c r="A151" s="75" t="s">
        <v>558</v>
      </c>
    </row>
    <row r="152" spans="1:1" x14ac:dyDescent="0.25">
      <c r="A152" s="75" t="s">
        <v>559</v>
      </c>
    </row>
    <row r="153" spans="1:1" x14ac:dyDescent="0.25">
      <c r="A153" s="75" t="s">
        <v>560</v>
      </c>
    </row>
    <row r="154" spans="1:1" x14ac:dyDescent="0.25">
      <c r="A154" s="75" t="s">
        <v>561</v>
      </c>
    </row>
    <row r="155" spans="1:1" x14ac:dyDescent="0.25">
      <c r="A155" s="75" t="s">
        <v>562</v>
      </c>
    </row>
    <row r="156" spans="1:1" ht="26.4" x14ac:dyDescent="0.25">
      <c r="A156" s="74" t="s">
        <v>628</v>
      </c>
    </row>
    <row r="157" spans="1:1" ht="26.4" x14ac:dyDescent="0.25">
      <c r="A157" s="124" t="s">
        <v>952</v>
      </c>
    </row>
    <row r="158" spans="1:1" ht="26.4" x14ac:dyDescent="0.25">
      <c r="A158" s="74" t="s">
        <v>667</v>
      </c>
    </row>
    <row r="159" spans="1:1" hidden="1" x14ac:dyDescent="0.25"/>
  </sheetData>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2"/>
  <sheetViews>
    <sheetView showGridLines="0" tabSelected="1" showRuler="0" zoomScaleNormal="100" workbookViewId="0">
      <selection activeCell="L61" sqref="L61"/>
    </sheetView>
  </sheetViews>
  <sheetFormatPr defaultColWidth="8.88671875" defaultRowHeight="13.2" zeroHeight="1" x14ac:dyDescent="0.25"/>
  <cols>
    <col min="1" max="1" width="8.6640625" style="1" customWidth="1"/>
    <col min="2" max="2" width="27.88671875" customWidth="1"/>
    <col min="3" max="3" width="12.44140625" customWidth="1"/>
    <col min="4" max="4" width="14.6640625" customWidth="1"/>
    <col min="5" max="6" width="15.44140625" customWidth="1"/>
    <col min="7" max="7" width="0.6640625" customWidth="1"/>
  </cols>
  <sheetData>
    <row r="1" spans="1:6" ht="17.399999999999999" x14ac:dyDescent="0.25">
      <c r="A1" s="425" t="s">
        <v>233</v>
      </c>
      <c r="B1" s="425"/>
      <c r="C1" s="425"/>
      <c r="D1" s="425"/>
      <c r="E1" s="425"/>
      <c r="F1" s="425"/>
    </row>
    <row r="2" spans="1:6" x14ac:dyDescent="0.25"/>
    <row r="3" spans="1:6" ht="56.4" customHeight="1" x14ac:dyDescent="0.25">
      <c r="A3" s="2" t="s">
        <v>112</v>
      </c>
      <c r="B3" s="421" t="s">
        <v>1049</v>
      </c>
      <c r="C3" s="426"/>
      <c r="D3" s="426"/>
      <c r="E3" s="426"/>
      <c r="F3" s="426"/>
    </row>
    <row r="4" spans="1:6" x14ac:dyDescent="0.25">
      <c r="A4" s="2" t="s">
        <v>112</v>
      </c>
      <c r="B4" s="35"/>
      <c r="C4" s="427" t="s">
        <v>234</v>
      </c>
      <c r="D4" s="427"/>
      <c r="E4" s="427" t="s">
        <v>235</v>
      </c>
      <c r="F4" s="427"/>
    </row>
    <row r="5" spans="1:6" x14ac:dyDescent="0.25">
      <c r="A5" s="2" t="s">
        <v>112</v>
      </c>
      <c r="B5" s="50"/>
      <c r="C5" s="7" t="s">
        <v>236</v>
      </c>
      <c r="D5" s="7" t="s">
        <v>237</v>
      </c>
      <c r="E5" s="7" t="s">
        <v>236</v>
      </c>
      <c r="F5" s="7" t="s">
        <v>237</v>
      </c>
    </row>
    <row r="6" spans="1:6" x14ac:dyDescent="0.25">
      <c r="A6" s="2" t="s">
        <v>112</v>
      </c>
      <c r="B6" s="8" t="s">
        <v>238</v>
      </c>
      <c r="C6" s="9"/>
      <c r="D6" s="9"/>
      <c r="E6" s="9"/>
      <c r="F6" s="9"/>
    </row>
    <row r="7" spans="1:6" ht="26.4" x14ac:dyDescent="0.25">
      <c r="A7" s="2" t="s">
        <v>112</v>
      </c>
      <c r="B7" s="10" t="s">
        <v>239</v>
      </c>
      <c r="C7">
        <v>267</v>
      </c>
      <c r="D7" s="36">
        <v>412</v>
      </c>
      <c r="E7" s="36"/>
      <c r="F7" s="36"/>
    </row>
    <row r="8" spans="1:6" x14ac:dyDescent="0.25">
      <c r="A8" s="2" t="s">
        <v>112</v>
      </c>
      <c r="B8" s="6" t="s">
        <v>240</v>
      </c>
      <c r="C8" s="36">
        <v>814</v>
      </c>
      <c r="D8" s="36">
        <v>1121</v>
      </c>
      <c r="E8" s="36">
        <v>11</v>
      </c>
      <c r="F8" s="36">
        <v>22</v>
      </c>
    </row>
    <row r="9" spans="1:6" x14ac:dyDescent="0.25">
      <c r="A9" s="2" t="s">
        <v>112</v>
      </c>
      <c r="B9" s="6" t="s">
        <v>241</v>
      </c>
      <c r="C9" s="36"/>
      <c r="D9" s="36"/>
      <c r="E9" s="36"/>
      <c r="F9" s="36"/>
    </row>
    <row r="10" spans="1:6" x14ac:dyDescent="0.25">
      <c r="A10" s="2" t="s">
        <v>112</v>
      </c>
      <c r="B10" s="11" t="s">
        <v>242</v>
      </c>
      <c r="C10" s="37">
        <f>SUM(C7:C9)</f>
        <v>1081</v>
      </c>
      <c r="D10" s="37">
        <f>SUM(D7:D9)</f>
        <v>1533</v>
      </c>
      <c r="E10" s="37">
        <f>SUM(E7:E9)</f>
        <v>11</v>
      </c>
      <c r="F10" s="37">
        <f>SUM(F7:F9)</f>
        <v>22</v>
      </c>
    </row>
    <row r="11" spans="1:6" ht="26.4" x14ac:dyDescent="0.25">
      <c r="A11" s="2" t="s">
        <v>112</v>
      </c>
      <c r="B11" s="10" t="s">
        <v>379</v>
      </c>
      <c r="C11" s="36"/>
      <c r="D11" s="36"/>
      <c r="E11" s="36"/>
      <c r="F11" s="36"/>
    </row>
    <row r="12" spans="1:6" x14ac:dyDescent="0.25">
      <c r="A12" s="2" t="s">
        <v>112</v>
      </c>
      <c r="B12" s="11" t="s">
        <v>380</v>
      </c>
      <c r="C12" s="37">
        <f>SUM(C10:C11)</f>
        <v>1081</v>
      </c>
      <c r="D12" s="37">
        <f>SUM(D10:D11)</f>
        <v>1533</v>
      </c>
      <c r="E12" s="37">
        <f>SUM(E10:E11)</f>
        <v>11</v>
      </c>
      <c r="F12" s="37">
        <f>SUM(F10:F11)</f>
        <v>22</v>
      </c>
    </row>
    <row r="13" spans="1:6" x14ac:dyDescent="0.25">
      <c r="A13" s="2" t="s">
        <v>112</v>
      </c>
      <c r="B13" s="8" t="s">
        <v>739</v>
      </c>
      <c r="C13" s="38"/>
      <c r="D13" s="38"/>
      <c r="E13" s="38"/>
      <c r="F13" s="38"/>
    </row>
    <row r="14" spans="1:6" x14ac:dyDescent="0.25">
      <c r="A14" s="2" t="s">
        <v>112</v>
      </c>
      <c r="B14" s="13" t="s">
        <v>740</v>
      </c>
      <c r="C14" s="39">
        <v>3</v>
      </c>
      <c r="D14" s="39">
        <v>8</v>
      </c>
      <c r="E14" s="39"/>
      <c r="F14" s="39"/>
    </row>
    <row r="15" spans="1:6" x14ac:dyDescent="0.25">
      <c r="A15" s="2" t="s">
        <v>112</v>
      </c>
      <c r="B15" s="13" t="s">
        <v>241</v>
      </c>
      <c r="C15" s="39"/>
      <c r="D15" s="39"/>
      <c r="E15" s="39"/>
      <c r="F15" s="39"/>
    </row>
    <row r="16" spans="1:6" ht="26.4" x14ac:dyDescent="0.25">
      <c r="A16" s="2" t="s">
        <v>112</v>
      </c>
      <c r="B16" s="12" t="s">
        <v>741</v>
      </c>
      <c r="C16" s="39"/>
      <c r="D16" s="39"/>
      <c r="E16" s="39"/>
      <c r="F16" s="39"/>
    </row>
    <row r="17" spans="1:6" x14ac:dyDescent="0.25">
      <c r="A17" s="2" t="s">
        <v>112</v>
      </c>
      <c r="B17" s="11" t="s">
        <v>742</v>
      </c>
      <c r="C17" s="40">
        <f>SUM(C14:C16)</f>
        <v>3</v>
      </c>
      <c r="D17" s="40">
        <f>SUM(D14:D16)</f>
        <v>8</v>
      </c>
      <c r="E17" s="40">
        <f>SUM(E14:E16)</f>
        <v>0</v>
      </c>
      <c r="F17" s="40">
        <f>SUM(F14:F16)</f>
        <v>0</v>
      </c>
    </row>
    <row r="18" spans="1:6" x14ac:dyDescent="0.25">
      <c r="A18" s="2" t="s">
        <v>112</v>
      </c>
      <c r="B18" s="428" t="s">
        <v>743</v>
      </c>
      <c r="C18" s="428"/>
      <c r="D18" s="428"/>
      <c r="E18" s="428"/>
      <c r="F18" s="44">
        <f>SUM(C12:F12)</f>
        <v>2647</v>
      </c>
    </row>
    <row r="19" spans="1:6" x14ac:dyDescent="0.25">
      <c r="A19" s="2" t="s">
        <v>112</v>
      </c>
      <c r="B19" s="419" t="s">
        <v>520</v>
      </c>
      <c r="C19" s="419"/>
      <c r="D19" s="419"/>
      <c r="E19" s="419"/>
      <c r="F19" s="45">
        <f>SUM(C17:F17)</f>
        <v>11</v>
      </c>
    </row>
    <row r="20" spans="1:6" x14ac:dyDescent="0.25">
      <c r="A20" s="2" t="s">
        <v>112</v>
      </c>
      <c r="B20" s="420" t="s">
        <v>744</v>
      </c>
      <c r="C20" s="420"/>
      <c r="D20" s="420"/>
      <c r="E20" s="420"/>
      <c r="F20" s="46">
        <f>SUM(F18:F19)</f>
        <v>2658</v>
      </c>
    </row>
    <row r="21" spans="1:6" x14ac:dyDescent="0.25"/>
    <row r="22" spans="1:6" ht="91.5" customHeight="1" x14ac:dyDescent="0.25">
      <c r="A22" s="2" t="s">
        <v>113</v>
      </c>
      <c r="B22" s="421" t="s">
        <v>1050</v>
      </c>
      <c r="C22" s="422"/>
      <c r="D22" s="422"/>
      <c r="E22" s="422"/>
      <c r="F22" s="422"/>
    </row>
    <row r="23" spans="1:6" ht="57" x14ac:dyDescent="0.25">
      <c r="A23" s="2" t="s">
        <v>113</v>
      </c>
      <c r="B23" s="423"/>
      <c r="C23" s="423"/>
      <c r="D23" s="56" t="s">
        <v>745</v>
      </c>
      <c r="E23" s="56" t="s">
        <v>372</v>
      </c>
      <c r="F23" s="56" t="s">
        <v>111</v>
      </c>
    </row>
    <row r="24" spans="1:6" x14ac:dyDescent="0.25">
      <c r="A24" s="2" t="s">
        <v>113</v>
      </c>
      <c r="B24" s="424" t="s">
        <v>746</v>
      </c>
      <c r="C24" s="424"/>
      <c r="D24" s="41">
        <v>64</v>
      </c>
      <c r="E24" s="41">
        <v>314</v>
      </c>
      <c r="F24" s="41"/>
    </row>
    <row r="25" spans="1:6" x14ac:dyDescent="0.25">
      <c r="A25" s="2" t="s">
        <v>113</v>
      </c>
      <c r="B25" s="413" t="s">
        <v>903</v>
      </c>
      <c r="C25" s="414"/>
      <c r="D25" s="41">
        <v>55</v>
      </c>
      <c r="E25" s="41">
        <v>220</v>
      </c>
      <c r="F25" s="41"/>
    </row>
    <row r="26" spans="1:6" x14ac:dyDescent="0.25">
      <c r="A26" s="2" t="s">
        <v>113</v>
      </c>
      <c r="B26" s="416" t="s">
        <v>0</v>
      </c>
      <c r="C26" s="416"/>
      <c r="D26" s="41">
        <v>44</v>
      </c>
      <c r="E26" s="41">
        <v>162</v>
      </c>
      <c r="F26" s="41"/>
    </row>
    <row r="27" spans="1:6" x14ac:dyDescent="0.25">
      <c r="A27" s="2" t="s">
        <v>113</v>
      </c>
      <c r="B27" s="415" t="s">
        <v>95</v>
      </c>
      <c r="C27" s="414"/>
      <c r="D27" s="41">
        <v>407</v>
      </c>
      <c r="E27" s="41">
        <v>1567</v>
      </c>
      <c r="F27" s="41"/>
    </row>
    <row r="28" spans="1:6" ht="15" customHeight="1" x14ac:dyDescent="0.25">
      <c r="A28" s="2" t="s">
        <v>113</v>
      </c>
      <c r="B28" s="416" t="s">
        <v>1</v>
      </c>
      <c r="C28" s="416"/>
      <c r="D28" s="41">
        <v>0</v>
      </c>
      <c r="E28" s="41">
        <v>0</v>
      </c>
      <c r="F28" s="41"/>
    </row>
    <row r="29" spans="1:6" x14ac:dyDescent="0.25">
      <c r="A29" s="2" t="s">
        <v>113</v>
      </c>
      <c r="B29" s="416" t="s">
        <v>2</v>
      </c>
      <c r="C29" s="416"/>
      <c r="D29" s="41">
        <v>34</v>
      </c>
      <c r="E29" s="41">
        <v>125</v>
      </c>
      <c r="F29" s="41"/>
    </row>
    <row r="30" spans="1:6" ht="26.25" customHeight="1" x14ac:dyDescent="0.25">
      <c r="A30" s="2" t="s">
        <v>113</v>
      </c>
      <c r="B30" s="417" t="s">
        <v>3</v>
      </c>
      <c r="C30" s="418"/>
      <c r="D30" s="41">
        <v>0</v>
      </c>
      <c r="E30" s="41">
        <v>0</v>
      </c>
      <c r="F30" s="41"/>
    </row>
    <row r="31" spans="1:6" x14ac:dyDescent="0.25">
      <c r="A31" s="2" t="s">
        <v>113</v>
      </c>
      <c r="B31" s="416" t="s">
        <v>4</v>
      </c>
      <c r="C31" s="416"/>
      <c r="D31" s="41">
        <v>66</v>
      </c>
      <c r="E31" s="41">
        <v>232</v>
      </c>
      <c r="F31" s="41"/>
    </row>
    <row r="32" spans="1:6" x14ac:dyDescent="0.25">
      <c r="A32" s="2" t="s">
        <v>113</v>
      </c>
      <c r="B32" s="416" t="s">
        <v>5</v>
      </c>
      <c r="C32" s="416"/>
      <c r="D32" s="41">
        <v>9</v>
      </c>
      <c r="E32" s="41">
        <v>27</v>
      </c>
      <c r="F32" s="41"/>
    </row>
    <row r="33" spans="1:256" x14ac:dyDescent="0.25">
      <c r="A33" s="2" t="s">
        <v>113</v>
      </c>
      <c r="B33" s="431" t="s">
        <v>96</v>
      </c>
      <c r="C33" s="431"/>
      <c r="D33" s="42">
        <f>SUM(D24:D32)</f>
        <v>679</v>
      </c>
      <c r="E33" s="42">
        <f>SUM(E24:E32)</f>
        <v>2647</v>
      </c>
      <c r="F33" s="42">
        <f>SUM(F24:F32)</f>
        <v>0</v>
      </c>
    </row>
    <row r="34" spans="1:256" x14ac:dyDescent="0.25"/>
    <row r="35" spans="1:256" ht="15.6" x14ac:dyDescent="0.3">
      <c r="B35" s="14" t="s">
        <v>97</v>
      </c>
    </row>
    <row r="36" spans="1:256" x14ac:dyDescent="0.25">
      <c r="A36" s="2" t="s">
        <v>114</v>
      </c>
      <c r="B36" s="3" t="s">
        <v>1051</v>
      </c>
      <c r="F36" s="15"/>
    </row>
    <row r="37" spans="1:256" x14ac:dyDescent="0.25">
      <c r="A37" s="2" t="s">
        <v>114</v>
      </c>
      <c r="B37" s="5" t="s">
        <v>98</v>
      </c>
      <c r="C37" s="43"/>
      <c r="F37" s="15"/>
    </row>
    <row r="38" spans="1:256" x14ac:dyDescent="0.25">
      <c r="A38" s="2" t="s">
        <v>114</v>
      </c>
      <c r="B38" s="5" t="s">
        <v>99</v>
      </c>
      <c r="C38" s="43"/>
      <c r="F38" s="15"/>
    </row>
    <row r="39" spans="1:256" x14ac:dyDescent="0.25">
      <c r="A39" s="2" t="s">
        <v>114</v>
      </c>
      <c r="B39" s="5" t="s">
        <v>100</v>
      </c>
      <c r="C39" s="43">
        <f>514+32+90</f>
        <v>636</v>
      </c>
      <c r="F39" s="15"/>
    </row>
    <row r="40" spans="1:256" x14ac:dyDescent="0.25">
      <c r="A40" s="2" t="s">
        <v>114</v>
      </c>
      <c r="B40" s="5" t="s">
        <v>661</v>
      </c>
      <c r="C40" s="43"/>
      <c r="F40" s="15"/>
    </row>
    <row r="41" spans="1:256" x14ac:dyDescent="0.25">
      <c r="A41" s="2" t="s">
        <v>114</v>
      </c>
      <c r="B41" s="5" t="s">
        <v>101</v>
      </c>
      <c r="C41" s="43">
        <v>2</v>
      </c>
      <c r="F41" s="15"/>
    </row>
    <row r="42" spans="1:256" x14ac:dyDescent="0.25">
      <c r="A42" s="2" t="s">
        <v>114</v>
      </c>
      <c r="B42" s="5" t="s">
        <v>102</v>
      </c>
      <c r="C42" s="43">
        <v>6</v>
      </c>
      <c r="F42" s="15"/>
    </row>
    <row r="43" spans="1:256" ht="26.4" x14ac:dyDescent="0.25">
      <c r="A43" s="2" t="s">
        <v>114</v>
      </c>
      <c r="B43" s="112" t="s">
        <v>521</v>
      </c>
      <c r="C43" s="43"/>
      <c r="F43" s="15"/>
    </row>
    <row r="44" spans="1:256" ht="26.4" x14ac:dyDescent="0.25">
      <c r="A44" s="2" t="s">
        <v>114</v>
      </c>
      <c r="B44" s="112" t="s">
        <v>522</v>
      </c>
      <c r="C44" s="43"/>
      <c r="F44" s="15"/>
    </row>
    <row r="45" spans="1:256" x14ac:dyDescent="0.25">
      <c r="A45" s="2" t="s">
        <v>114</v>
      </c>
      <c r="B45" s="113" t="s">
        <v>523</v>
      </c>
      <c r="C45" s="43"/>
      <c r="F45" s="15"/>
    </row>
    <row r="46" spans="1:256" x14ac:dyDescent="0.25"/>
    <row r="47" spans="1:256" ht="15.6" x14ac:dyDescent="0.25">
      <c r="B47" s="16"/>
      <c r="C47" s="4"/>
      <c r="D47" s="4"/>
      <c r="E47" s="4"/>
      <c r="F47" s="4"/>
    </row>
    <row r="48" spans="1:256" ht="15.6" x14ac:dyDescent="0.25">
      <c r="A48" s="154"/>
      <c r="B48" s="16" t="s">
        <v>103</v>
      </c>
      <c r="C48" s="165"/>
      <c r="D48" s="165"/>
      <c r="E48" s="165"/>
      <c r="F48" s="16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5"/>
      <c r="BQ48" s="155"/>
      <c r="BR48" s="155"/>
      <c r="BS48" s="155"/>
      <c r="BT48" s="155"/>
      <c r="BU48" s="155"/>
      <c r="BV48" s="155"/>
      <c r="BW48" s="155"/>
      <c r="BX48" s="155"/>
      <c r="BY48" s="155"/>
      <c r="BZ48" s="155"/>
      <c r="CA48" s="155"/>
      <c r="CB48" s="155"/>
      <c r="CC48" s="155"/>
      <c r="CD48" s="155"/>
      <c r="CE48" s="155"/>
      <c r="CF48" s="155"/>
      <c r="CG48" s="155"/>
      <c r="CH48" s="155"/>
      <c r="CI48" s="155"/>
      <c r="CJ48" s="155"/>
      <c r="CK48" s="155"/>
      <c r="CL48" s="155"/>
      <c r="CM48" s="155"/>
      <c r="CN48" s="155"/>
      <c r="CO48" s="155"/>
      <c r="CP48" s="155"/>
      <c r="CQ48" s="155"/>
      <c r="CR48" s="155"/>
      <c r="CS48" s="155"/>
      <c r="CT48" s="155"/>
      <c r="CU48" s="155"/>
      <c r="CV48" s="155"/>
      <c r="CW48" s="155"/>
      <c r="CX48" s="155"/>
      <c r="CY48" s="155"/>
      <c r="CZ48" s="155"/>
      <c r="DA48" s="155"/>
      <c r="DB48" s="155"/>
      <c r="DC48" s="155"/>
      <c r="DD48" s="155"/>
      <c r="DE48" s="155"/>
      <c r="DF48" s="155"/>
      <c r="DG48" s="155"/>
      <c r="DH48" s="155"/>
      <c r="DI48" s="155"/>
      <c r="DJ48" s="155"/>
      <c r="DK48" s="155"/>
      <c r="DL48" s="155"/>
      <c r="DM48" s="155"/>
      <c r="DN48" s="155"/>
      <c r="DO48" s="155"/>
      <c r="DP48" s="155"/>
      <c r="DQ48" s="155"/>
      <c r="DR48" s="155"/>
      <c r="DS48" s="155"/>
      <c r="DT48" s="155"/>
      <c r="DU48" s="155"/>
      <c r="DV48" s="155"/>
      <c r="DW48" s="155"/>
      <c r="DX48" s="155"/>
      <c r="DY48" s="155"/>
      <c r="DZ48" s="155"/>
      <c r="EA48" s="155"/>
      <c r="EB48" s="155"/>
      <c r="EC48" s="155"/>
      <c r="ED48" s="155"/>
      <c r="EE48" s="155"/>
      <c r="EF48" s="155"/>
      <c r="EG48" s="155"/>
      <c r="EH48" s="155"/>
      <c r="EI48" s="155"/>
      <c r="EJ48" s="155"/>
      <c r="EK48" s="155"/>
      <c r="EL48" s="155"/>
      <c r="EM48" s="155"/>
      <c r="EN48" s="155"/>
      <c r="EO48" s="155"/>
      <c r="EP48" s="155"/>
      <c r="EQ48" s="155"/>
      <c r="ER48" s="155"/>
      <c r="ES48" s="155"/>
      <c r="ET48" s="155"/>
      <c r="EU48" s="155"/>
      <c r="EV48" s="155"/>
      <c r="EW48" s="155"/>
      <c r="EX48" s="155"/>
      <c r="EY48" s="155"/>
      <c r="EZ48" s="155"/>
      <c r="FA48" s="155"/>
      <c r="FB48" s="155"/>
      <c r="FC48" s="155"/>
      <c r="FD48" s="155"/>
      <c r="FE48" s="155"/>
      <c r="FF48" s="155"/>
      <c r="FG48" s="155"/>
      <c r="FH48" s="155"/>
      <c r="FI48" s="155"/>
      <c r="FJ48" s="155"/>
      <c r="FK48" s="155"/>
      <c r="FL48" s="155"/>
      <c r="FM48" s="155"/>
      <c r="FN48" s="155"/>
      <c r="FO48" s="155"/>
      <c r="FP48" s="155"/>
      <c r="FQ48" s="155"/>
      <c r="FR48" s="155"/>
      <c r="FS48" s="155"/>
      <c r="FT48" s="155"/>
      <c r="FU48" s="155"/>
      <c r="FV48" s="155"/>
      <c r="FW48" s="155"/>
      <c r="FX48" s="155"/>
      <c r="FY48" s="155"/>
      <c r="FZ48" s="155"/>
      <c r="GA48" s="155"/>
      <c r="GB48" s="155"/>
      <c r="GC48" s="155"/>
      <c r="GD48" s="155"/>
      <c r="GE48" s="155"/>
      <c r="GF48" s="155"/>
      <c r="GG48" s="155"/>
      <c r="GH48" s="155"/>
      <c r="GI48" s="155"/>
      <c r="GJ48" s="155"/>
      <c r="GK48" s="155"/>
      <c r="GL48" s="155"/>
      <c r="GM48" s="155"/>
      <c r="GN48" s="155"/>
      <c r="GO48" s="155"/>
      <c r="GP48" s="155"/>
      <c r="GQ48" s="155"/>
      <c r="GR48" s="155"/>
      <c r="GS48" s="155"/>
      <c r="GT48" s="155"/>
      <c r="GU48" s="155"/>
      <c r="GV48" s="155"/>
      <c r="GW48" s="155"/>
      <c r="GX48" s="155"/>
      <c r="GY48" s="155"/>
      <c r="GZ48" s="155"/>
      <c r="HA48" s="155"/>
      <c r="HB48" s="155"/>
      <c r="HC48" s="155"/>
      <c r="HD48" s="155"/>
      <c r="HE48" s="155"/>
      <c r="HF48" s="155"/>
      <c r="HG48" s="155"/>
      <c r="HH48" s="155"/>
      <c r="HI48" s="155"/>
      <c r="HJ48" s="155"/>
      <c r="HK48" s="155"/>
      <c r="HL48" s="155"/>
      <c r="HM48" s="155"/>
      <c r="HN48" s="155"/>
      <c r="HO48" s="155"/>
      <c r="HP48" s="155"/>
      <c r="HQ48" s="155"/>
      <c r="HR48" s="155"/>
      <c r="HS48" s="155"/>
      <c r="HT48" s="155"/>
      <c r="HU48" s="155"/>
      <c r="HV48" s="155"/>
      <c r="HW48" s="155"/>
      <c r="HX48" s="155"/>
      <c r="HY48" s="155"/>
      <c r="HZ48" s="155"/>
      <c r="IA48" s="155"/>
      <c r="IB48" s="155"/>
      <c r="IC48" s="155"/>
      <c r="ID48" s="155"/>
      <c r="IE48" s="155"/>
      <c r="IF48" s="155"/>
      <c r="IG48" s="155"/>
      <c r="IH48" s="155"/>
      <c r="II48" s="155"/>
      <c r="IJ48" s="155"/>
      <c r="IK48" s="155"/>
      <c r="IL48" s="155"/>
      <c r="IM48" s="155"/>
      <c r="IN48" s="155"/>
      <c r="IO48" s="155"/>
      <c r="IP48" s="155"/>
      <c r="IQ48" s="155"/>
      <c r="IR48" s="155"/>
      <c r="IS48" s="155"/>
      <c r="IT48" s="155"/>
      <c r="IU48" s="155"/>
      <c r="IV48" s="155"/>
    </row>
    <row r="49" spans="1:256" ht="54.75" customHeight="1" x14ac:dyDescent="0.25">
      <c r="A49" s="154"/>
      <c r="B49" s="432" t="s">
        <v>1022</v>
      </c>
      <c r="C49" s="432"/>
      <c r="D49" s="432"/>
      <c r="E49" s="432"/>
      <c r="F49" s="432"/>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5"/>
      <c r="BQ49" s="155"/>
      <c r="BR49" s="155"/>
      <c r="BS49" s="155"/>
      <c r="BT49" s="155"/>
      <c r="BU49" s="155"/>
      <c r="BV49" s="155"/>
      <c r="BW49" s="155"/>
      <c r="BX49" s="155"/>
      <c r="BY49" s="155"/>
      <c r="BZ49" s="155"/>
      <c r="CA49" s="155"/>
      <c r="CB49" s="155"/>
      <c r="CC49" s="155"/>
      <c r="CD49" s="155"/>
      <c r="CE49" s="155"/>
      <c r="CF49" s="155"/>
      <c r="CG49" s="155"/>
      <c r="CH49" s="155"/>
      <c r="CI49" s="155"/>
      <c r="CJ49" s="155"/>
      <c r="CK49" s="155"/>
      <c r="CL49" s="155"/>
      <c r="CM49" s="155"/>
      <c r="CN49" s="155"/>
      <c r="CO49" s="155"/>
      <c r="CP49" s="155"/>
      <c r="CQ49" s="155"/>
      <c r="CR49" s="155"/>
      <c r="CS49" s="155"/>
      <c r="CT49" s="155"/>
      <c r="CU49" s="155"/>
      <c r="CV49" s="155"/>
      <c r="CW49" s="155"/>
      <c r="CX49" s="155"/>
      <c r="CY49" s="155"/>
      <c r="CZ49" s="155"/>
      <c r="DA49" s="155"/>
      <c r="DB49" s="155"/>
      <c r="DC49" s="155"/>
      <c r="DD49" s="155"/>
      <c r="DE49" s="155"/>
      <c r="DF49" s="155"/>
      <c r="DG49" s="155"/>
      <c r="DH49" s="155"/>
      <c r="DI49" s="155"/>
      <c r="DJ49" s="155"/>
      <c r="DK49" s="155"/>
      <c r="DL49" s="155"/>
      <c r="DM49" s="155"/>
      <c r="DN49" s="155"/>
      <c r="DO49" s="155"/>
      <c r="DP49" s="155"/>
      <c r="DQ49" s="155"/>
      <c r="DR49" s="155"/>
      <c r="DS49" s="155"/>
      <c r="DT49" s="155"/>
      <c r="DU49" s="155"/>
      <c r="DV49" s="155"/>
      <c r="DW49" s="155"/>
      <c r="DX49" s="155"/>
      <c r="DY49" s="155"/>
      <c r="DZ49" s="155"/>
      <c r="EA49" s="155"/>
      <c r="EB49" s="155"/>
      <c r="EC49" s="155"/>
      <c r="ED49" s="155"/>
      <c r="EE49" s="155"/>
      <c r="EF49" s="155"/>
      <c r="EG49" s="155"/>
      <c r="EH49" s="155"/>
      <c r="EI49" s="155"/>
      <c r="EJ49" s="155"/>
      <c r="EK49" s="155"/>
      <c r="EL49" s="155"/>
      <c r="EM49" s="155"/>
      <c r="EN49" s="155"/>
      <c r="EO49" s="155"/>
      <c r="EP49" s="155"/>
      <c r="EQ49" s="155"/>
      <c r="ER49" s="155"/>
      <c r="ES49" s="155"/>
      <c r="ET49" s="155"/>
      <c r="EU49" s="155"/>
      <c r="EV49" s="155"/>
      <c r="EW49" s="155"/>
      <c r="EX49" s="155"/>
      <c r="EY49" s="155"/>
      <c r="EZ49" s="155"/>
      <c r="FA49" s="155"/>
      <c r="FB49" s="155"/>
      <c r="FC49" s="155"/>
      <c r="FD49" s="155"/>
      <c r="FE49" s="155"/>
      <c r="FF49" s="155"/>
      <c r="FG49" s="155"/>
      <c r="FH49" s="155"/>
      <c r="FI49" s="155"/>
      <c r="FJ49" s="155"/>
      <c r="FK49" s="155"/>
      <c r="FL49" s="155"/>
      <c r="FM49" s="155"/>
      <c r="FN49" s="155"/>
      <c r="FO49" s="155"/>
      <c r="FP49" s="155"/>
      <c r="FQ49" s="155"/>
      <c r="FR49" s="155"/>
      <c r="FS49" s="155"/>
      <c r="FT49" s="155"/>
      <c r="FU49" s="155"/>
      <c r="FV49" s="155"/>
      <c r="FW49" s="155"/>
      <c r="FX49" s="155"/>
      <c r="FY49" s="155"/>
      <c r="FZ49" s="155"/>
      <c r="GA49" s="155"/>
      <c r="GB49" s="155"/>
      <c r="GC49" s="155"/>
      <c r="GD49" s="155"/>
      <c r="GE49" s="155"/>
      <c r="GF49" s="155"/>
      <c r="GG49" s="155"/>
      <c r="GH49" s="155"/>
      <c r="GI49" s="155"/>
      <c r="GJ49" s="155"/>
      <c r="GK49" s="155"/>
      <c r="GL49" s="155"/>
      <c r="GM49" s="155"/>
      <c r="GN49" s="155"/>
      <c r="GO49" s="155"/>
      <c r="GP49" s="155"/>
      <c r="GQ49" s="155"/>
      <c r="GR49" s="155"/>
      <c r="GS49" s="155"/>
      <c r="GT49" s="155"/>
      <c r="GU49" s="155"/>
      <c r="GV49" s="155"/>
      <c r="GW49" s="155"/>
      <c r="GX49" s="155"/>
      <c r="GY49" s="155"/>
      <c r="GZ49" s="155"/>
      <c r="HA49" s="155"/>
      <c r="HB49" s="155"/>
      <c r="HC49" s="155"/>
      <c r="HD49" s="155"/>
      <c r="HE49" s="155"/>
      <c r="HF49" s="155"/>
      <c r="HG49" s="155"/>
      <c r="HH49" s="155"/>
      <c r="HI49" s="155"/>
      <c r="HJ49" s="155"/>
      <c r="HK49" s="155"/>
      <c r="HL49" s="155"/>
      <c r="HM49" s="155"/>
      <c r="HN49" s="155"/>
      <c r="HO49" s="155"/>
      <c r="HP49" s="155"/>
      <c r="HQ49" s="155"/>
      <c r="HR49" s="155"/>
      <c r="HS49" s="155"/>
      <c r="HT49" s="155"/>
      <c r="HU49" s="155"/>
      <c r="HV49" s="155"/>
      <c r="HW49" s="155"/>
      <c r="HX49" s="155"/>
      <c r="HY49" s="155"/>
      <c r="HZ49" s="155"/>
      <c r="IA49" s="155"/>
      <c r="IB49" s="155"/>
      <c r="IC49" s="155"/>
      <c r="ID49" s="155"/>
      <c r="IE49" s="155"/>
      <c r="IF49" s="155"/>
      <c r="IG49" s="155"/>
      <c r="IH49" s="155"/>
      <c r="II49" s="155"/>
      <c r="IJ49" s="155"/>
      <c r="IK49" s="155"/>
      <c r="IL49" s="155"/>
      <c r="IM49" s="155"/>
      <c r="IN49" s="155"/>
      <c r="IO49" s="155"/>
      <c r="IP49" s="155"/>
      <c r="IQ49" s="155"/>
      <c r="IR49" s="155"/>
      <c r="IS49" s="155"/>
      <c r="IT49" s="155"/>
      <c r="IU49" s="155"/>
      <c r="IV49" s="155"/>
    </row>
    <row r="50" spans="1:256" ht="54.75" customHeight="1" x14ac:dyDescent="0.25">
      <c r="A50" s="154"/>
      <c r="B50" s="438" t="s">
        <v>954</v>
      </c>
      <c r="C50" s="438"/>
      <c r="D50" s="165"/>
      <c r="E50" s="165"/>
      <c r="F50" s="165"/>
      <c r="G50" s="155"/>
      <c r="H50" s="155"/>
      <c r="I50" s="155"/>
      <c r="J50" s="155"/>
      <c r="K50" s="155"/>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c r="AT50" s="155"/>
      <c r="AU50" s="155"/>
      <c r="AV50" s="155"/>
      <c r="AW50" s="155"/>
      <c r="AX50" s="155"/>
      <c r="AY50" s="155"/>
      <c r="AZ50" s="155"/>
      <c r="BA50" s="155"/>
      <c r="BB50" s="155"/>
      <c r="BC50" s="155"/>
      <c r="BD50" s="155"/>
      <c r="BE50" s="155"/>
      <c r="BF50" s="155"/>
      <c r="BG50" s="155"/>
      <c r="BH50" s="155"/>
      <c r="BI50" s="155"/>
      <c r="BJ50" s="155"/>
      <c r="BK50" s="155"/>
      <c r="BL50" s="155"/>
      <c r="BM50" s="155"/>
      <c r="BN50" s="155"/>
      <c r="BO50" s="155"/>
      <c r="BP50" s="155"/>
      <c r="BQ50" s="155"/>
      <c r="BR50" s="155"/>
      <c r="BS50" s="155"/>
      <c r="BT50" s="155"/>
      <c r="BU50" s="155"/>
      <c r="BV50" s="155"/>
      <c r="BW50" s="155"/>
      <c r="BX50" s="155"/>
      <c r="BY50" s="155"/>
      <c r="BZ50" s="155"/>
      <c r="CA50" s="155"/>
      <c r="CB50" s="155"/>
      <c r="CC50" s="155"/>
      <c r="CD50" s="155"/>
      <c r="CE50" s="155"/>
      <c r="CF50" s="155"/>
      <c r="CG50" s="155"/>
      <c r="CH50" s="155"/>
      <c r="CI50" s="155"/>
      <c r="CJ50" s="155"/>
      <c r="CK50" s="155"/>
      <c r="CL50" s="155"/>
      <c r="CM50" s="155"/>
      <c r="CN50" s="155"/>
      <c r="CO50" s="155"/>
      <c r="CP50" s="155"/>
      <c r="CQ50" s="155"/>
      <c r="CR50" s="155"/>
      <c r="CS50" s="155"/>
      <c r="CT50" s="155"/>
      <c r="CU50" s="155"/>
      <c r="CV50" s="155"/>
      <c r="CW50" s="155"/>
      <c r="CX50" s="155"/>
      <c r="CY50" s="155"/>
      <c r="CZ50" s="155"/>
      <c r="DA50" s="155"/>
      <c r="DB50" s="155"/>
      <c r="DC50" s="155"/>
      <c r="DD50" s="155"/>
      <c r="DE50" s="155"/>
      <c r="DF50" s="155"/>
      <c r="DG50" s="155"/>
      <c r="DH50" s="155"/>
      <c r="DI50" s="155"/>
      <c r="DJ50" s="155"/>
      <c r="DK50" s="155"/>
      <c r="DL50" s="155"/>
      <c r="DM50" s="155"/>
      <c r="DN50" s="155"/>
      <c r="DO50" s="155"/>
      <c r="DP50" s="155"/>
      <c r="DQ50" s="155"/>
      <c r="DR50" s="155"/>
      <c r="DS50" s="155"/>
      <c r="DT50" s="155"/>
      <c r="DU50" s="155"/>
      <c r="DV50" s="155"/>
      <c r="DW50" s="155"/>
      <c r="DX50" s="155"/>
      <c r="DY50" s="155"/>
      <c r="DZ50" s="155"/>
      <c r="EA50" s="155"/>
      <c r="EB50" s="155"/>
      <c r="EC50" s="155"/>
      <c r="ED50" s="155"/>
      <c r="EE50" s="155"/>
      <c r="EF50" s="155"/>
      <c r="EG50" s="155"/>
      <c r="EH50" s="155"/>
      <c r="EI50" s="155"/>
      <c r="EJ50" s="155"/>
      <c r="EK50" s="155"/>
      <c r="EL50" s="155"/>
      <c r="EM50" s="155"/>
      <c r="EN50" s="155"/>
      <c r="EO50" s="155"/>
      <c r="EP50" s="155"/>
      <c r="EQ50" s="155"/>
      <c r="ER50" s="155"/>
      <c r="ES50" s="155"/>
      <c r="ET50" s="155"/>
      <c r="EU50" s="155"/>
      <c r="EV50" s="155"/>
      <c r="EW50" s="155"/>
      <c r="EX50" s="155"/>
      <c r="EY50" s="155"/>
      <c r="EZ50" s="155"/>
      <c r="FA50" s="155"/>
      <c r="FB50" s="155"/>
      <c r="FC50" s="155"/>
      <c r="FD50" s="155"/>
      <c r="FE50" s="155"/>
      <c r="FF50" s="155"/>
      <c r="FG50" s="155"/>
      <c r="FH50" s="155"/>
      <c r="FI50" s="155"/>
      <c r="FJ50" s="155"/>
      <c r="FK50" s="155"/>
      <c r="FL50" s="155"/>
      <c r="FM50" s="155"/>
      <c r="FN50" s="155"/>
      <c r="FO50" s="155"/>
      <c r="FP50" s="155"/>
      <c r="FQ50" s="155"/>
      <c r="FR50" s="155"/>
      <c r="FS50" s="155"/>
      <c r="FT50" s="155"/>
      <c r="FU50" s="155"/>
      <c r="FV50" s="155"/>
      <c r="FW50" s="155"/>
      <c r="FX50" s="155"/>
      <c r="FY50" s="155"/>
      <c r="FZ50" s="155"/>
      <c r="GA50" s="155"/>
      <c r="GB50" s="155"/>
      <c r="GC50" s="155"/>
      <c r="GD50" s="155"/>
      <c r="GE50" s="155"/>
      <c r="GF50" s="155"/>
      <c r="GG50" s="155"/>
      <c r="GH50" s="155"/>
      <c r="GI50" s="155"/>
      <c r="GJ50" s="155"/>
      <c r="GK50" s="155"/>
      <c r="GL50" s="155"/>
      <c r="GM50" s="155"/>
      <c r="GN50" s="155"/>
      <c r="GO50" s="155"/>
      <c r="GP50" s="155"/>
      <c r="GQ50" s="155"/>
      <c r="GR50" s="155"/>
      <c r="GS50" s="155"/>
      <c r="GT50" s="155"/>
      <c r="GU50" s="155"/>
      <c r="GV50" s="155"/>
      <c r="GW50" s="155"/>
      <c r="GX50" s="155"/>
      <c r="GY50" s="155"/>
      <c r="GZ50" s="155"/>
      <c r="HA50" s="155"/>
      <c r="HB50" s="155"/>
      <c r="HC50" s="155"/>
      <c r="HD50" s="155"/>
      <c r="HE50" s="155"/>
      <c r="HF50" s="155"/>
      <c r="HG50" s="155"/>
      <c r="HH50" s="155"/>
      <c r="HI50" s="155"/>
      <c r="HJ50" s="155"/>
      <c r="HK50" s="155"/>
      <c r="HL50" s="155"/>
      <c r="HM50" s="155"/>
      <c r="HN50" s="155"/>
      <c r="HO50" s="155"/>
      <c r="HP50" s="155"/>
      <c r="HQ50" s="155"/>
      <c r="HR50" s="155"/>
      <c r="HS50" s="155"/>
      <c r="HT50" s="155"/>
      <c r="HU50" s="155"/>
      <c r="HV50" s="155"/>
      <c r="HW50" s="155"/>
      <c r="HX50" s="155"/>
      <c r="HY50" s="155"/>
      <c r="HZ50" s="155"/>
      <c r="IA50" s="155"/>
      <c r="IB50" s="155"/>
      <c r="IC50" s="155"/>
      <c r="ID50" s="155"/>
      <c r="IE50" s="155"/>
      <c r="IF50" s="155"/>
      <c r="IG50" s="155"/>
      <c r="IH50" s="155"/>
      <c r="II50" s="155"/>
      <c r="IJ50" s="155"/>
      <c r="IK50" s="155"/>
      <c r="IL50" s="155"/>
      <c r="IM50" s="155"/>
      <c r="IN50" s="155"/>
      <c r="IO50" s="155"/>
      <c r="IP50" s="155"/>
      <c r="IQ50" s="155"/>
      <c r="IR50" s="155"/>
      <c r="IS50" s="155"/>
      <c r="IT50" s="155"/>
      <c r="IU50" s="155"/>
      <c r="IV50" s="155"/>
    </row>
    <row r="51" spans="1:256" s="129" customFormat="1" ht="54.75" customHeight="1" x14ac:dyDescent="0.25">
      <c r="A51" s="154"/>
      <c r="B51" s="432" t="s">
        <v>1062</v>
      </c>
      <c r="C51" s="432"/>
      <c r="D51" s="432"/>
      <c r="E51" s="432"/>
      <c r="F51" s="432"/>
      <c r="G51" s="432"/>
      <c r="H51" s="432"/>
      <c r="I51" s="432"/>
      <c r="J51" s="432"/>
      <c r="K51" s="432"/>
      <c r="L51" s="432"/>
      <c r="M51" s="432"/>
      <c r="N51" s="432"/>
      <c r="O51" s="432"/>
      <c r="P51" s="432"/>
      <c r="Q51" s="432"/>
      <c r="R51" s="432"/>
      <c r="S51" s="432"/>
      <c r="T51" s="432"/>
      <c r="U51" s="432"/>
      <c r="V51" s="432"/>
      <c r="W51" s="432"/>
      <c r="X51" s="432"/>
      <c r="Y51" s="432"/>
      <c r="Z51" s="432"/>
      <c r="AA51" s="432"/>
      <c r="AB51" s="432"/>
      <c r="AC51" s="432"/>
      <c r="AD51" s="432"/>
      <c r="AE51" s="432"/>
      <c r="AF51" s="432"/>
      <c r="AG51" s="432"/>
      <c r="AH51" s="432"/>
      <c r="AI51" s="432"/>
      <c r="AJ51" s="432"/>
      <c r="AK51" s="432"/>
      <c r="AL51" s="432"/>
      <c r="AM51" s="432"/>
      <c r="AN51" s="432"/>
      <c r="AO51" s="432"/>
      <c r="AP51" s="432"/>
      <c r="AQ51" s="432"/>
      <c r="AR51" s="432"/>
      <c r="AS51" s="432"/>
      <c r="AT51" s="432"/>
      <c r="AU51" s="432"/>
      <c r="AV51" s="432"/>
      <c r="AW51" s="432"/>
      <c r="AX51" s="432"/>
      <c r="AY51" s="432"/>
      <c r="AZ51" s="432"/>
      <c r="BA51" s="432"/>
      <c r="BB51" s="432"/>
      <c r="BC51" s="432"/>
      <c r="BD51" s="432"/>
      <c r="BE51" s="432"/>
      <c r="BF51" s="432"/>
      <c r="BG51" s="432"/>
      <c r="BH51" s="432"/>
      <c r="BI51" s="432"/>
      <c r="BJ51" s="432"/>
      <c r="BK51" s="432"/>
      <c r="BL51" s="432"/>
      <c r="BM51" s="432"/>
      <c r="BN51" s="432"/>
      <c r="BO51" s="432"/>
      <c r="BP51" s="432"/>
      <c r="BQ51" s="432"/>
      <c r="BR51" s="432"/>
      <c r="BS51" s="432"/>
      <c r="BT51" s="432"/>
      <c r="BU51" s="432"/>
      <c r="BV51" s="432"/>
      <c r="BW51" s="432"/>
      <c r="BX51" s="432"/>
      <c r="BY51" s="432"/>
      <c r="BZ51" s="432"/>
      <c r="CA51" s="432"/>
      <c r="CB51" s="432"/>
      <c r="CC51" s="432"/>
      <c r="CD51" s="432"/>
      <c r="CE51" s="432"/>
      <c r="CF51" s="432"/>
      <c r="CG51" s="432"/>
      <c r="CH51" s="432"/>
      <c r="CI51" s="432"/>
      <c r="CJ51" s="432"/>
      <c r="CK51" s="432"/>
      <c r="CL51" s="432"/>
      <c r="CM51" s="432"/>
      <c r="CN51" s="432"/>
      <c r="CO51" s="432"/>
      <c r="CP51" s="432"/>
      <c r="CQ51" s="432"/>
      <c r="CR51" s="432"/>
      <c r="CS51" s="432"/>
      <c r="CT51" s="432"/>
      <c r="CU51" s="432"/>
      <c r="CV51" s="432"/>
      <c r="CW51" s="432"/>
      <c r="CX51" s="432"/>
      <c r="CY51" s="432"/>
      <c r="CZ51" s="432"/>
      <c r="DA51" s="432"/>
      <c r="DB51" s="432"/>
      <c r="DC51" s="432"/>
      <c r="DD51" s="432"/>
      <c r="DE51" s="432"/>
      <c r="DF51" s="432"/>
      <c r="DG51" s="432"/>
      <c r="DH51" s="432"/>
      <c r="DI51" s="432"/>
      <c r="DJ51" s="432"/>
      <c r="DK51" s="432"/>
      <c r="DL51" s="432"/>
      <c r="DM51" s="432"/>
      <c r="DN51" s="432"/>
      <c r="DO51" s="432"/>
      <c r="DP51" s="432"/>
      <c r="DQ51" s="432"/>
      <c r="DR51" s="432"/>
      <c r="DS51" s="432"/>
      <c r="DT51" s="432"/>
      <c r="DU51" s="432"/>
      <c r="DV51" s="432"/>
      <c r="DW51" s="432"/>
      <c r="DX51" s="432"/>
      <c r="DY51" s="432"/>
      <c r="DZ51" s="432"/>
      <c r="EA51" s="432"/>
      <c r="EB51" s="432"/>
      <c r="EC51" s="432"/>
      <c r="ED51" s="432"/>
      <c r="EE51" s="432"/>
      <c r="EF51" s="432"/>
      <c r="EG51" s="432"/>
      <c r="EH51" s="432"/>
      <c r="EI51" s="432"/>
      <c r="EJ51" s="432"/>
      <c r="EK51" s="432"/>
      <c r="EL51" s="432"/>
      <c r="EM51" s="432"/>
      <c r="EN51" s="432"/>
      <c r="EO51" s="432"/>
      <c r="EP51" s="432"/>
      <c r="EQ51" s="432"/>
      <c r="ER51" s="432"/>
      <c r="ES51" s="432"/>
      <c r="ET51" s="432"/>
      <c r="EU51" s="432"/>
      <c r="EV51" s="432"/>
      <c r="EW51" s="432"/>
      <c r="EX51" s="432"/>
      <c r="EY51" s="432"/>
      <c r="EZ51" s="432"/>
      <c r="FA51" s="432"/>
      <c r="FB51" s="432"/>
      <c r="FC51" s="432"/>
      <c r="FD51" s="432"/>
      <c r="FE51" s="432"/>
      <c r="FF51" s="432"/>
      <c r="FG51" s="432"/>
      <c r="FH51" s="432"/>
      <c r="FI51" s="432"/>
      <c r="FJ51" s="432"/>
      <c r="FK51" s="432"/>
      <c r="FL51" s="432"/>
      <c r="FM51" s="432"/>
      <c r="FN51" s="432"/>
      <c r="FO51" s="432"/>
      <c r="FP51" s="432"/>
      <c r="FQ51" s="432"/>
      <c r="FR51" s="432"/>
      <c r="FS51" s="432"/>
      <c r="FT51" s="432"/>
      <c r="FU51" s="432"/>
      <c r="FV51" s="432"/>
      <c r="FW51" s="432"/>
      <c r="FX51" s="432"/>
      <c r="FY51" s="432"/>
      <c r="FZ51" s="432"/>
      <c r="GA51" s="432"/>
      <c r="GB51" s="432"/>
      <c r="GC51" s="432"/>
      <c r="GD51" s="432"/>
      <c r="GE51" s="432"/>
      <c r="GF51" s="432"/>
      <c r="GG51" s="432"/>
      <c r="GH51" s="432"/>
      <c r="GI51" s="432"/>
      <c r="GJ51" s="432"/>
      <c r="GK51" s="432"/>
      <c r="GL51" s="432"/>
      <c r="GM51" s="432"/>
      <c r="GN51" s="432"/>
      <c r="GO51" s="432"/>
      <c r="GP51" s="432"/>
      <c r="GQ51" s="432"/>
      <c r="GR51" s="432"/>
      <c r="GS51" s="432"/>
      <c r="GT51" s="432"/>
      <c r="GU51" s="432"/>
      <c r="GV51" s="432"/>
      <c r="GW51" s="432"/>
      <c r="GX51" s="432"/>
      <c r="GY51" s="432"/>
      <c r="GZ51" s="432"/>
      <c r="HA51" s="432"/>
      <c r="HB51" s="432"/>
      <c r="HC51" s="432"/>
      <c r="HD51" s="432"/>
      <c r="HE51" s="432"/>
      <c r="HF51" s="432"/>
      <c r="HG51" s="432"/>
      <c r="HH51" s="432"/>
      <c r="HI51" s="432"/>
      <c r="HJ51" s="432"/>
      <c r="HK51" s="432"/>
      <c r="HL51" s="432"/>
      <c r="HM51" s="432"/>
      <c r="HN51" s="432"/>
      <c r="HO51" s="432"/>
      <c r="HP51" s="432"/>
      <c r="HQ51" s="432"/>
      <c r="HR51" s="432"/>
      <c r="HS51" s="432"/>
      <c r="HT51" s="432"/>
      <c r="HU51" s="432"/>
      <c r="HV51" s="432"/>
      <c r="HW51" s="432"/>
      <c r="HX51" s="432"/>
      <c r="HY51" s="432"/>
      <c r="HZ51" s="432"/>
      <c r="IA51" s="432"/>
      <c r="IB51" s="432"/>
      <c r="IC51" s="432"/>
      <c r="ID51" s="432"/>
      <c r="IE51" s="432"/>
      <c r="IF51" s="432"/>
      <c r="IG51" s="432"/>
      <c r="IH51" s="432"/>
      <c r="II51" s="432"/>
      <c r="IJ51" s="432"/>
      <c r="IK51" s="432"/>
      <c r="IL51" s="432"/>
      <c r="IM51" s="432"/>
      <c r="IN51" s="432"/>
      <c r="IO51" s="432"/>
      <c r="IP51" s="432"/>
      <c r="IQ51" s="432"/>
      <c r="IR51" s="432"/>
      <c r="IS51" s="432"/>
      <c r="IT51" s="432"/>
      <c r="IU51" s="432"/>
      <c r="IV51" s="432"/>
    </row>
    <row r="52" spans="1:256" s="129" customFormat="1" ht="54.75" customHeight="1" x14ac:dyDescent="0.25">
      <c r="A52" s="154"/>
      <c r="B52" s="432"/>
      <c r="C52" s="432"/>
      <c r="D52" s="432"/>
      <c r="E52" s="432"/>
      <c r="F52" s="432"/>
      <c r="G52" s="432"/>
      <c r="H52" s="432"/>
      <c r="I52" s="432"/>
      <c r="J52" s="432"/>
      <c r="K52" s="432"/>
      <c r="L52" s="432"/>
      <c r="M52" s="432"/>
      <c r="N52" s="432"/>
      <c r="O52" s="432"/>
      <c r="P52" s="432"/>
      <c r="Q52" s="432"/>
      <c r="R52" s="432"/>
      <c r="S52" s="432"/>
      <c r="T52" s="432"/>
      <c r="U52" s="432"/>
      <c r="V52" s="432"/>
      <c r="W52" s="432"/>
      <c r="X52" s="432"/>
      <c r="Y52" s="432"/>
      <c r="Z52" s="432"/>
      <c r="AA52" s="432"/>
      <c r="AB52" s="432"/>
      <c r="AC52" s="432"/>
      <c r="AD52" s="432"/>
      <c r="AE52" s="432"/>
      <c r="AF52" s="432"/>
      <c r="AG52" s="432"/>
      <c r="AH52" s="432"/>
      <c r="AI52" s="432"/>
      <c r="AJ52" s="432"/>
      <c r="AK52" s="432"/>
      <c r="AL52" s="432"/>
      <c r="AM52" s="432"/>
      <c r="AN52" s="432"/>
      <c r="AO52" s="432"/>
      <c r="AP52" s="432"/>
      <c r="AQ52" s="432"/>
      <c r="AR52" s="432"/>
      <c r="AS52" s="432"/>
      <c r="AT52" s="432"/>
      <c r="AU52" s="432"/>
      <c r="AV52" s="432"/>
      <c r="AW52" s="432"/>
      <c r="AX52" s="432"/>
      <c r="AY52" s="432"/>
      <c r="AZ52" s="432"/>
      <c r="BA52" s="432"/>
      <c r="BB52" s="432"/>
      <c r="BC52" s="432"/>
      <c r="BD52" s="432"/>
      <c r="BE52" s="432"/>
      <c r="BF52" s="432"/>
      <c r="BG52" s="432"/>
      <c r="BH52" s="432"/>
      <c r="BI52" s="432"/>
      <c r="BJ52" s="432"/>
      <c r="BK52" s="432"/>
      <c r="BL52" s="432"/>
      <c r="BM52" s="432"/>
      <c r="BN52" s="432"/>
      <c r="BO52" s="432"/>
      <c r="BP52" s="432"/>
      <c r="BQ52" s="432"/>
      <c r="BR52" s="432"/>
      <c r="BS52" s="432"/>
      <c r="BT52" s="432"/>
      <c r="BU52" s="432"/>
      <c r="BV52" s="432"/>
      <c r="BW52" s="432"/>
      <c r="BX52" s="432"/>
      <c r="BY52" s="432"/>
      <c r="BZ52" s="432"/>
      <c r="CA52" s="432"/>
      <c r="CB52" s="432"/>
      <c r="CC52" s="432"/>
      <c r="CD52" s="432"/>
      <c r="CE52" s="432"/>
      <c r="CF52" s="432"/>
      <c r="CG52" s="432"/>
      <c r="CH52" s="432"/>
      <c r="CI52" s="432"/>
      <c r="CJ52" s="432"/>
      <c r="CK52" s="432"/>
      <c r="CL52" s="432"/>
      <c r="CM52" s="432"/>
      <c r="CN52" s="432"/>
      <c r="CO52" s="432"/>
      <c r="CP52" s="432"/>
      <c r="CQ52" s="432"/>
      <c r="CR52" s="432"/>
      <c r="CS52" s="432"/>
      <c r="CT52" s="432"/>
      <c r="CU52" s="432"/>
      <c r="CV52" s="432"/>
      <c r="CW52" s="432"/>
      <c r="CX52" s="432"/>
      <c r="CY52" s="432"/>
      <c r="CZ52" s="432"/>
      <c r="DA52" s="432"/>
      <c r="DB52" s="432"/>
      <c r="DC52" s="432"/>
      <c r="DD52" s="432"/>
      <c r="DE52" s="432"/>
      <c r="DF52" s="432"/>
      <c r="DG52" s="432"/>
      <c r="DH52" s="432"/>
      <c r="DI52" s="432"/>
      <c r="DJ52" s="432"/>
      <c r="DK52" s="432"/>
      <c r="DL52" s="432"/>
      <c r="DM52" s="432"/>
      <c r="DN52" s="432"/>
      <c r="DO52" s="432"/>
      <c r="DP52" s="432"/>
      <c r="DQ52" s="432"/>
      <c r="DR52" s="432"/>
      <c r="DS52" s="432"/>
      <c r="DT52" s="432"/>
      <c r="DU52" s="432"/>
      <c r="DV52" s="432"/>
      <c r="DW52" s="432"/>
      <c r="DX52" s="432"/>
      <c r="DY52" s="432"/>
      <c r="DZ52" s="432"/>
      <c r="EA52" s="432"/>
      <c r="EB52" s="432"/>
      <c r="EC52" s="432"/>
      <c r="ED52" s="432"/>
      <c r="EE52" s="432"/>
      <c r="EF52" s="432"/>
      <c r="EG52" s="432"/>
      <c r="EH52" s="432"/>
      <c r="EI52" s="432"/>
      <c r="EJ52" s="432"/>
      <c r="EK52" s="432"/>
      <c r="EL52" s="432"/>
      <c r="EM52" s="432"/>
      <c r="EN52" s="432"/>
      <c r="EO52" s="432"/>
      <c r="EP52" s="432"/>
      <c r="EQ52" s="432"/>
      <c r="ER52" s="432"/>
      <c r="ES52" s="432"/>
      <c r="ET52" s="432"/>
      <c r="EU52" s="432"/>
      <c r="EV52" s="432"/>
      <c r="EW52" s="432"/>
      <c r="EX52" s="432"/>
      <c r="EY52" s="432"/>
      <c r="EZ52" s="432"/>
      <c r="FA52" s="432"/>
      <c r="FB52" s="432"/>
      <c r="FC52" s="432"/>
      <c r="FD52" s="432"/>
      <c r="FE52" s="432"/>
      <c r="FF52" s="432"/>
      <c r="FG52" s="432"/>
      <c r="FH52" s="432"/>
      <c r="FI52" s="432"/>
      <c r="FJ52" s="432"/>
      <c r="FK52" s="432"/>
      <c r="FL52" s="432"/>
      <c r="FM52" s="432"/>
      <c r="FN52" s="432"/>
      <c r="FO52" s="432"/>
      <c r="FP52" s="432"/>
      <c r="FQ52" s="432"/>
      <c r="FR52" s="432"/>
      <c r="FS52" s="432"/>
      <c r="FT52" s="432"/>
      <c r="FU52" s="432"/>
      <c r="FV52" s="432"/>
      <c r="FW52" s="432"/>
      <c r="FX52" s="432"/>
      <c r="FY52" s="432"/>
      <c r="FZ52" s="432"/>
      <c r="GA52" s="432"/>
      <c r="GB52" s="432"/>
      <c r="GC52" s="432"/>
      <c r="GD52" s="432"/>
      <c r="GE52" s="432"/>
      <c r="GF52" s="432"/>
      <c r="GG52" s="432"/>
      <c r="GH52" s="432"/>
      <c r="GI52" s="432"/>
      <c r="GJ52" s="432"/>
      <c r="GK52" s="432"/>
      <c r="GL52" s="432"/>
      <c r="GM52" s="432"/>
      <c r="GN52" s="432"/>
      <c r="GO52" s="432"/>
      <c r="GP52" s="432"/>
      <c r="GQ52" s="432"/>
      <c r="GR52" s="432"/>
      <c r="GS52" s="432"/>
      <c r="GT52" s="432"/>
      <c r="GU52" s="432"/>
      <c r="GV52" s="432"/>
      <c r="GW52" s="432"/>
      <c r="GX52" s="432"/>
      <c r="GY52" s="432"/>
      <c r="GZ52" s="432"/>
      <c r="HA52" s="432"/>
      <c r="HB52" s="432"/>
      <c r="HC52" s="432"/>
      <c r="HD52" s="432"/>
      <c r="HE52" s="432"/>
      <c r="HF52" s="432"/>
      <c r="HG52" s="432"/>
      <c r="HH52" s="432"/>
      <c r="HI52" s="432"/>
      <c r="HJ52" s="432"/>
      <c r="HK52" s="432"/>
      <c r="HL52" s="432"/>
      <c r="HM52" s="432"/>
      <c r="HN52" s="432"/>
      <c r="HO52" s="432"/>
      <c r="HP52" s="432"/>
      <c r="HQ52" s="432"/>
      <c r="HR52" s="432"/>
      <c r="HS52" s="432"/>
      <c r="HT52" s="432"/>
      <c r="HU52" s="432"/>
      <c r="HV52" s="432"/>
      <c r="HW52" s="432"/>
      <c r="HX52" s="432"/>
      <c r="HY52" s="432"/>
      <c r="HZ52" s="432"/>
      <c r="IA52" s="432"/>
      <c r="IB52" s="432"/>
      <c r="IC52" s="432"/>
      <c r="ID52" s="432"/>
      <c r="IE52" s="432"/>
      <c r="IF52" s="432"/>
      <c r="IG52" s="432"/>
      <c r="IH52" s="432"/>
      <c r="II52" s="432"/>
      <c r="IJ52" s="432"/>
      <c r="IK52" s="432"/>
      <c r="IL52" s="432"/>
      <c r="IM52" s="432"/>
      <c r="IN52" s="432"/>
      <c r="IO52" s="432"/>
      <c r="IP52" s="432"/>
      <c r="IQ52" s="432"/>
      <c r="IR52" s="432"/>
      <c r="IS52" s="432"/>
      <c r="IT52" s="432"/>
      <c r="IU52" s="432"/>
      <c r="IV52" s="432"/>
    </row>
    <row r="53" spans="1:256" s="129" customFormat="1" ht="54.75" customHeight="1" x14ac:dyDescent="0.25">
      <c r="A53" s="154"/>
      <c r="B53" s="432"/>
      <c r="C53" s="432"/>
      <c r="D53" s="432"/>
      <c r="E53" s="432"/>
      <c r="F53" s="432"/>
      <c r="G53" s="432"/>
      <c r="H53" s="432"/>
      <c r="I53" s="432"/>
      <c r="J53" s="432"/>
      <c r="K53" s="432"/>
      <c r="L53" s="432"/>
      <c r="M53" s="432"/>
      <c r="N53" s="432"/>
      <c r="O53" s="432"/>
      <c r="P53" s="432"/>
      <c r="Q53" s="432"/>
      <c r="R53" s="432"/>
      <c r="S53" s="432"/>
      <c r="T53" s="432"/>
      <c r="U53" s="432"/>
      <c r="V53" s="432"/>
      <c r="W53" s="432"/>
      <c r="X53" s="432"/>
      <c r="Y53" s="432"/>
      <c r="Z53" s="432"/>
      <c r="AA53" s="432"/>
      <c r="AB53" s="432"/>
      <c r="AC53" s="432"/>
      <c r="AD53" s="432"/>
      <c r="AE53" s="432"/>
      <c r="AF53" s="432"/>
      <c r="AG53" s="432"/>
      <c r="AH53" s="432"/>
      <c r="AI53" s="432"/>
      <c r="AJ53" s="432"/>
      <c r="AK53" s="432"/>
      <c r="AL53" s="432"/>
      <c r="AM53" s="432"/>
      <c r="AN53" s="432"/>
      <c r="AO53" s="432"/>
      <c r="AP53" s="432"/>
      <c r="AQ53" s="432"/>
      <c r="AR53" s="432"/>
      <c r="AS53" s="432"/>
      <c r="AT53" s="432"/>
      <c r="AU53" s="432"/>
      <c r="AV53" s="432"/>
      <c r="AW53" s="432"/>
      <c r="AX53" s="432"/>
      <c r="AY53" s="432"/>
      <c r="AZ53" s="432"/>
      <c r="BA53" s="432"/>
      <c r="BB53" s="432"/>
      <c r="BC53" s="432"/>
      <c r="BD53" s="432"/>
      <c r="BE53" s="432"/>
      <c r="BF53" s="432"/>
      <c r="BG53" s="432"/>
      <c r="BH53" s="432"/>
      <c r="BI53" s="432"/>
      <c r="BJ53" s="432"/>
      <c r="BK53" s="432"/>
      <c r="BL53" s="432"/>
      <c r="BM53" s="432"/>
      <c r="BN53" s="432"/>
      <c r="BO53" s="432"/>
      <c r="BP53" s="432"/>
      <c r="BQ53" s="432"/>
      <c r="BR53" s="432"/>
      <c r="BS53" s="432"/>
      <c r="BT53" s="432"/>
      <c r="BU53" s="432"/>
      <c r="BV53" s="432"/>
      <c r="BW53" s="432"/>
      <c r="BX53" s="432"/>
      <c r="BY53" s="432"/>
      <c r="BZ53" s="432"/>
      <c r="CA53" s="432"/>
      <c r="CB53" s="432"/>
      <c r="CC53" s="432"/>
      <c r="CD53" s="432"/>
      <c r="CE53" s="432"/>
      <c r="CF53" s="432"/>
      <c r="CG53" s="432"/>
      <c r="CH53" s="432"/>
      <c r="CI53" s="432"/>
      <c r="CJ53" s="432"/>
      <c r="CK53" s="432"/>
      <c r="CL53" s="432"/>
      <c r="CM53" s="432"/>
      <c r="CN53" s="432"/>
      <c r="CO53" s="432"/>
      <c r="CP53" s="432"/>
      <c r="CQ53" s="432"/>
      <c r="CR53" s="432"/>
      <c r="CS53" s="432"/>
      <c r="CT53" s="432"/>
      <c r="CU53" s="432"/>
      <c r="CV53" s="432"/>
      <c r="CW53" s="432"/>
      <c r="CX53" s="432"/>
      <c r="CY53" s="432"/>
      <c r="CZ53" s="432"/>
      <c r="DA53" s="432"/>
      <c r="DB53" s="432"/>
      <c r="DC53" s="432"/>
      <c r="DD53" s="432"/>
      <c r="DE53" s="432"/>
      <c r="DF53" s="432"/>
      <c r="DG53" s="432"/>
      <c r="DH53" s="432"/>
      <c r="DI53" s="432"/>
      <c r="DJ53" s="432"/>
      <c r="DK53" s="432"/>
      <c r="DL53" s="432"/>
      <c r="DM53" s="432"/>
      <c r="DN53" s="432"/>
      <c r="DO53" s="432"/>
      <c r="DP53" s="432"/>
      <c r="DQ53" s="432"/>
      <c r="DR53" s="432"/>
      <c r="DS53" s="432"/>
      <c r="DT53" s="432"/>
      <c r="DU53" s="432"/>
      <c r="DV53" s="432"/>
      <c r="DW53" s="432"/>
      <c r="DX53" s="432"/>
      <c r="DY53" s="432"/>
      <c r="DZ53" s="432"/>
      <c r="EA53" s="432"/>
      <c r="EB53" s="432"/>
      <c r="EC53" s="432"/>
      <c r="ED53" s="432"/>
      <c r="EE53" s="432"/>
      <c r="EF53" s="432"/>
      <c r="EG53" s="432"/>
      <c r="EH53" s="432"/>
      <c r="EI53" s="432"/>
      <c r="EJ53" s="432"/>
      <c r="EK53" s="432"/>
      <c r="EL53" s="432"/>
      <c r="EM53" s="432"/>
      <c r="EN53" s="432"/>
      <c r="EO53" s="432"/>
      <c r="EP53" s="432"/>
      <c r="EQ53" s="432"/>
      <c r="ER53" s="432"/>
      <c r="ES53" s="432"/>
      <c r="ET53" s="432"/>
      <c r="EU53" s="432"/>
      <c r="EV53" s="432"/>
      <c r="EW53" s="432"/>
      <c r="EX53" s="432"/>
      <c r="EY53" s="432"/>
      <c r="EZ53" s="432"/>
      <c r="FA53" s="432"/>
      <c r="FB53" s="432"/>
      <c r="FC53" s="432"/>
      <c r="FD53" s="432"/>
      <c r="FE53" s="432"/>
      <c r="FF53" s="432"/>
      <c r="FG53" s="432"/>
      <c r="FH53" s="432"/>
      <c r="FI53" s="432"/>
      <c r="FJ53" s="432"/>
      <c r="FK53" s="432"/>
      <c r="FL53" s="432"/>
      <c r="FM53" s="432"/>
      <c r="FN53" s="432"/>
      <c r="FO53" s="432"/>
      <c r="FP53" s="432"/>
      <c r="FQ53" s="432"/>
      <c r="FR53" s="432"/>
      <c r="FS53" s="432"/>
      <c r="FT53" s="432"/>
      <c r="FU53" s="432"/>
      <c r="FV53" s="432"/>
      <c r="FW53" s="432"/>
      <c r="FX53" s="432"/>
      <c r="FY53" s="432"/>
      <c r="FZ53" s="432"/>
      <c r="GA53" s="432"/>
      <c r="GB53" s="432"/>
      <c r="GC53" s="432"/>
      <c r="GD53" s="432"/>
      <c r="GE53" s="432"/>
      <c r="GF53" s="432"/>
      <c r="GG53" s="432"/>
      <c r="GH53" s="432"/>
      <c r="GI53" s="432"/>
      <c r="GJ53" s="432"/>
      <c r="GK53" s="432"/>
      <c r="GL53" s="432"/>
      <c r="GM53" s="432"/>
      <c r="GN53" s="432"/>
      <c r="GO53" s="432"/>
      <c r="GP53" s="432"/>
      <c r="GQ53" s="432"/>
      <c r="GR53" s="432"/>
      <c r="GS53" s="432"/>
      <c r="GT53" s="432"/>
      <c r="GU53" s="432"/>
      <c r="GV53" s="432"/>
      <c r="GW53" s="432"/>
      <c r="GX53" s="432"/>
      <c r="GY53" s="432"/>
      <c r="GZ53" s="432"/>
      <c r="HA53" s="432"/>
      <c r="HB53" s="432"/>
      <c r="HC53" s="432"/>
      <c r="HD53" s="432"/>
      <c r="HE53" s="432"/>
      <c r="HF53" s="432"/>
      <c r="HG53" s="432"/>
      <c r="HH53" s="432"/>
      <c r="HI53" s="432"/>
      <c r="HJ53" s="432"/>
      <c r="HK53" s="432"/>
      <c r="HL53" s="432"/>
      <c r="HM53" s="432"/>
      <c r="HN53" s="432"/>
      <c r="HO53" s="432"/>
      <c r="HP53" s="432"/>
      <c r="HQ53" s="432"/>
      <c r="HR53" s="432"/>
      <c r="HS53" s="432"/>
      <c r="HT53" s="432"/>
      <c r="HU53" s="432"/>
      <c r="HV53" s="432"/>
      <c r="HW53" s="432"/>
      <c r="HX53" s="432"/>
      <c r="HY53" s="432"/>
      <c r="HZ53" s="432"/>
      <c r="IA53" s="432"/>
      <c r="IB53" s="432"/>
      <c r="IC53" s="432"/>
      <c r="ID53" s="432"/>
      <c r="IE53" s="432"/>
      <c r="IF53" s="432"/>
      <c r="IG53" s="432"/>
      <c r="IH53" s="432"/>
      <c r="II53" s="432"/>
      <c r="IJ53" s="432"/>
      <c r="IK53" s="432"/>
      <c r="IL53" s="432"/>
      <c r="IM53" s="432"/>
      <c r="IN53" s="432"/>
      <c r="IO53" s="432"/>
      <c r="IP53" s="432"/>
      <c r="IQ53" s="432"/>
      <c r="IR53" s="432"/>
      <c r="IS53" s="432"/>
      <c r="IT53" s="432"/>
      <c r="IU53" s="432"/>
      <c r="IV53" s="432"/>
    </row>
    <row r="54" spans="1:256" s="82" customFormat="1" ht="54.75" customHeight="1" x14ac:dyDescent="0.25">
      <c r="A54" s="154"/>
      <c r="B54" s="435" t="s">
        <v>1054</v>
      </c>
      <c r="C54" s="435"/>
      <c r="D54" s="435"/>
      <c r="E54" s="435"/>
      <c r="F54" s="435"/>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5"/>
      <c r="AI54" s="165"/>
      <c r="AJ54" s="165"/>
      <c r="AK54" s="165"/>
      <c r="AL54" s="165"/>
      <c r="AM54" s="165"/>
      <c r="AN54" s="165"/>
      <c r="AO54" s="165"/>
      <c r="AP54" s="165"/>
      <c r="AQ54" s="165"/>
      <c r="AR54" s="165"/>
      <c r="AS54" s="165"/>
      <c r="AT54" s="165"/>
      <c r="AU54" s="165"/>
      <c r="AV54" s="165"/>
      <c r="AW54" s="165"/>
      <c r="AX54" s="165"/>
      <c r="AY54" s="165"/>
      <c r="AZ54" s="165"/>
      <c r="BA54" s="165"/>
      <c r="BB54" s="165"/>
      <c r="BC54" s="165"/>
      <c r="BD54" s="165"/>
      <c r="BE54" s="165"/>
      <c r="BF54" s="165"/>
      <c r="BG54" s="165"/>
      <c r="BH54" s="165"/>
      <c r="BI54" s="165"/>
      <c r="BJ54" s="165"/>
      <c r="BK54" s="165"/>
      <c r="BL54" s="165"/>
      <c r="BM54" s="165"/>
      <c r="BN54" s="165"/>
      <c r="BO54" s="165"/>
      <c r="BP54" s="165"/>
      <c r="BQ54" s="165"/>
      <c r="BR54" s="165"/>
      <c r="BS54" s="165"/>
      <c r="BT54" s="165"/>
      <c r="BU54" s="165"/>
      <c r="BV54" s="165"/>
      <c r="BW54" s="165"/>
      <c r="BX54" s="165"/>
      <c r="BY54" s="165"/>
      <c r="BZ54" s="165"/>
      <c r="CA54" s="165"/>
      <c r="CB54" s="165"/>
      <c r="CC54" s="165"/>
      <c r="CD54" s="165"/>
      <c r="CE54" s="165"/>
      <c r="CF54" s="165"/>
      <c r="CG54" s="165"/>
      <c r="CH54" s="165"/>
      <c r="CI54" s="165"/>
      <c r="CJ54" s="165"/>
      <c r="CK54" s="165"/>
      <c r="CL54" s="165"/>
      <c r="CM54" s="165"/>
      <c r="CN54" s="165"/>
      <c r="CO54" s="165"/>
      <c r="CP54" s="165"/>
      <c r="CQ54" s="165"/>
      <c r="CR54" s="165"/>
      <c r="CS54" s="165"/>
      <c r="CT54" s="165"/>
      <c r="CU54" s="165"/>
      <c r="CV54" s="165"/>
      <c r="CW54" s="165"/>
      <c r="CX54" s="165"/>
      <c r="CY54" s="165"/>
      <c r="CZ54" s="165"/>
      <c r="DA54" s="165"/>
      <c r="DB54" s="165"/>
      <c r="DC54" s="165"/>
      <c r="DD54" s="165"/>
      <c r="DE54" s="165"/>
      <c r="DF54" s="165"/>
      <c r="DG54" s="165"/>
      <c r="DH54" s="165"/>
      <c r="DI54" s="165"/>
      <c r="DJ54" s="165"/>
      <c r="DK54" s="165"/>
      <c r="DL54" s="165"/>
      <c r="DM54" s="165"/>
      <c r="DN54" s="165"/>
      <c r="DO54" s="165"/>
      <c r="DP54" s="165"/>
      <c r="DQ54" s="165"/>
      <c r="DR54" s="165"/>
      <c r="DS54" s="165"/>
      <c r="DT54" s="165"/>
      <c r="DU54" s="165"/>
      <c r="DV54" s="165"/>
      <c r="DW54" s="165"/>
      <c r="DX54" s="165"/>
      <c r="DY54" s="165"/>
      <c r="DZ54" s="165"/>
      <c r="EA54" s="165"/>
      <c r="EB54" s="165"/>
      <c r="EC54" s="165"/>
      <c r="ED54" s="165"/>
      <c r="EE54" s="165"/>
      <c r="EF54" s="165"/>
      <c r="EG54" s="165"/>
      <c r="EH54" s="165"/>
      <c r="EI54" s="165"/>
      <c r="EJ54" s="165"/>
      <c r="EK54" s="165"/>
      <c r="EL54" s="165"/>
      <c r="EM54" s="165"/>
      <c r="EN54" s="165"/>
      <c r="EO54" s="165"/>
      <c r="EP54" s="165"/>
      <c r="EQ54" s="165"/>
      <c r="ER54" s="165"/>
      <c r="ES54" s="165"/>
      <c r="ET54" s="165"/>
      <c r="EU54" s="165"/>
      <c r="EV54" s="165"/>
      <c r="EW54" s="165"/>
      <c r="EX54" s="165"/>
      <c r="EY54" s="165"/>
      <c r="EZ54" s="165"/>
      <c r="FA54" s="165"/>
      <c r="FB54" s="165"/>
      <c r="FC54" s="165"/>
      <c r="FD54" s="165"/>
      <c r="FE54" s="165"/>
      <c r="FF54" s="165"/>
      <c r="FG54" s="165"/>
      <c r="FH54" s="165"/>
      <c r="FI54" s="165"/>
      <c r="FJ54" s="165"/>
      <c r="FK54" s="165"/>
      <c r="FL54" s="165"/>
      <c r="FM54" s="165"/>
      <c r="FN54" s="165"/>
      <c r="FO54" s="165"/>
      <c r="FP54" s="165"/>
      <c r="FQ54" s="165"/>
      <c r="FR54" s="165"/>
      <c r="FS54" s="165"/>
      <c r="FT54" s="165"/>
      <c r="FU54" s="165"/>
      <c r="FV54" s="165"/>
      <c r="FW54" s="165"/>
      <c r="FX54" s="165"/>
      <c r="FY54" s="165"/>
      <c r="FZ54" s="165"/>
      <c r="GA54" s="165"/>
      <c r="GB54" s="165"/>
      <c r="GC54" s="165"/>
      <c r="GD54" s="165"/>
      <c r="GE54" s="165"/>
      <c r="GF54" s="165"/>
      <c r="GG54" s="165"/>
      <c r="GH54" s="165"/>
      <c r="GI54" s="165"/>
      <c r="GJ54" s="165"/>
      <c r="GK54" s="165"/>
      <c r="GL54" s="165"/>
      <c r="GM54" s="165"/>
      <c r="GN54" s="165"/>
      <c r="GO54" s="165"/>
      <c r="GP54" s="165"/>
      <c r="GQ54" s="165"/>
      <c r="GR54" s="165"/>
      <c r="GS54" s="165"/>
      <c r="GT54" s="165"/>
      <c r="GU54" s="165"/>
      <c r="GV54" s="165"/>
      <c r="GW54" s="165"/>
      <c r="GX54" s="165"/>
      <c r="GY54" s="165"/>
      <c r="GZ54" s="165"/>
      <c r="HA54" s="165"/>
      <c r="HB54" s="165"/>
      <c r="HC54" s="165"/>
      <c r="HD54" s="165"/>
      <c r="HE54" s="165"/>
      <c r="HF54" s="165"/>
      <c r="HG54" s="165"/>
      <c r="HH54" s="165"/>
      <c r="HI54" s="165"/>
      <c r="HJ54" s="165"/>
      <c r="HK54" s="165"/>
      <c r="HL54" s="165"/>
      <c r="HM54" s="165"/>
      <c r="HN54" s="165"/>
      <c r="HO54" s="165"/>
      <c r="HP54" s="165"/>
      <c r="HQ54" s="165"/>
      <c r="HR54" s="165"/>
      <c r="HS54" s="165"/>
      <c r="HT54" s="165"/>
      <c r="HU54" s="165"/>
      <c r="HV54" s="165"/>
      <c r="HW54" s="165"/>
      <c r="HX54" s="165"/>
      <c r="HY54" s="165"/>
      <c r="HZ54" s="165"/>
      <c r="IA54" s="165"/>
      <c r="IB54" s="165"/>
      <c r="IC54" s="165"/>
      <c r="ID54" s="165"/>
      <c r="IE54" s="165"/>
      <c r="IF54" s="165"/>
      <c r="IG54" s="165"/>
      <c r="IH54" s="165"/>
      <c r="II54" s="165"/>
      <c r="IJ54" s="165"/>
      <c r="IK54" s="165"/>
      <c r="IL54" s="165"/>
      <c r="IM54" s="165"/>
      <c r="IN54" s="165"/>
      <c r="IO54" s="165"/>
      <c r="IP54" s="165"/>
      <c r="IQ54" s="165"/>
      <c r="IR54" s="165"/>
      <c r="IS54" s="165"/>
      <c r="IT54" s="165"/>
      <c r="IU54" s="165"/>
      <c r="IV54" s="165"/>
    </row>
    <row r="55" spans="1:256" s="82" customFormat="1" ht="54.75" customHeight="1" x14ac:dyDescent="0.25">
      <c r="A55" s="154"/>
      <c r="B55" s="439"/>
      <c r="C55" s="436" t="s">
        <v>955</v>
      </c>
      <c r="D55" s="436" t="s">
        <v>958</v>
      </c>
      <c r="E55" s="436" t="s">
        <v>956</v>
      </c>
      <c r="F55" s="436" t="s">
        <v>957</v>
      </c>
      <c r="G55" s="165"/>
      <c r="H55" s="165"/>
      <c r="I55" s="165"/>
      <c r="J55" s="165"/>
      <c r="K55" s="165"/>
      <c r="L55" s="165"/>
      <c r="M55" s="165"/>
      <c r="N55" s="165"/>
      <c r="O55" s="165"/>
      <c r="P55" s="165"/>
      <c r="Q55" s="165"/>
      <c r="R55" s="165"/>
      <c r="S55" s="165"/>
      <c r="T55" s="165"/>
      <c r="U55" s="165"/>
      <c r="V55" s="165"/>
      <c r="W55" s="165"/>
      <c r="X55" s="165"/>
      <c r="Y55" s="165"/>
      <c r="Z55" s="165"/>
      <c r="AA55" s="165"/>
      <c r="AB55" s="165"/>
      <c r="AC55" s="165"/>
      <c r="AD55" s="165"/>
      <c r="AE55" s="165"/>
      <c r="AF55" s="165"/>
      <c r="AG55" s="165"/>
      <c r="AH55" s="165"/>
      <c r="AI55" s="165"/>
      <c r="AJ55" s="165"/>
      <c r="AK55" s="165"/>
      <c r="AL55" s="165"/>
      <c r="AM55" s="165"/>
      <c r="AN55" s="165"/>
      <c r="AO55" s="165"/>
      <c r="AP55" s="165"/>
      <c r="AQ55" s="165"/>
      <c r="AR55" s="165"/>
      <c r="AS55" s="165"/>
      <c r="AT55" s="165"/>
      <c r="AU55" s="165"/>
      <c r="AV55" s="165"/>
      <c r="AW55" s="165"/>
      <c r="AX55" s="165"/>
      <c r="AY55" s="165"/>
      <c r="AZ55" s="165"/>
      <c r="BA55" s="165"/>
      <c r="BB55" s="165"/>
      <c r="BC55" s="165"/>
      <c r="BD55" s="165"/>
      <c r="BE55" s="165"/>
      <c r="BF55" s="165"/>
      <c r="BG55" s="165"/>
      <c r="BH55" s="165"/>
      <c r="BI55" s="165"/>
      <c r="BJ55" s="165"/>
      <c r="BK55" s="165"/>
      <c r="BL55" s="165"/>
      <c r="BM55" s="165"/>
      <c r="BN55" s="165"/>
      <c r="BO55" s="165"/>
      <c r="BP55" s="165"/>
      <c r="BQ55" s="165"/>
      <c r="BR55" s="165"/>
      <c r="BS55" s="165"/>
      <c r="BT55" s="165"/>
      <c r="BU55" s="165"/>
      <c r="BV55" s="165"/>
      <c r="BW55" s="165"/>
      <c r="BX55" s="165"/>
      <c r="BY55" s="165"/>
      <c r="BZ55" s="165"/>
      <c r="CA55" s="165"/>
      <c r="CB55" s="165"/>
      <c r="CC55" s="165"/>
      <c r="CD55" s="165"/>
      <c r="CE55" s="165"/>
      <c r="CF55" s="165"/>
      <c r="CG55" s="165"/>
      <c r="CH55" s="165"/>
      <c r="CI55" s="165"/>
      <c r="CJ55" s="165"/>
      <c r="CK55" s="165"/>
      <c r="CL55" s="165"/>
      <c r="CM55" s="165"/>
      <c r="CN55" s="165"/>
      <c r="CO55" s="165"/>
      <c r="CP55" s="165"/>
      <c r="CQ55" s="165"/>
      <c r="CR55" s="165"/>
      <c r="CS55" s="165"/>
      <c r="CT55" s="165"/>
      <c r="CU55" s="165"/>
      <c r="CV55" s="165"/>
      <c r="CW55" s="165"/>
      <c r="CX55" s="165"/>
      <c r="CY55" s="165"/>
      <c r="CZ55" s="165"/>
      <c r="DA55" s="165"/>
      <c r="DB55" s="165"/>
      <c r="DC55" s="165"/>
      <c r="DD55" s="165"/>
      <c r="DE55" s="165"/>
      <c r="DF55" s="165"/>
      <c r="DG55" s="165"/>
      <c r="DH55" s="165"/>
      <c r="DI55" s="165"/>
      <c r="DJ55" s="165"/>
      <c r="DK55" s="165"/>
      <c r="DL55" s="165"/>
      <c r="DM55" s="165"/>
      <c r="DN55" s="165"/>
      <c r="DO55" s="165"/>
      <c r="DP55" s="165"/>
      <c r="DQ55" s="165"/>
      <c r="DR55" s="165"/>
      <c r="DS55" s="165"/>
      <c r="DT55" s="165"/>
      <c r="DU55" s="165"/>
      <c r="DV55" s="165"/>
      <c r="DW55" s="165"/>
      <c r="DX55" s="165"/>
      <c r="DY55" s="165"/>
      <c r="DZ55" s="165"/>
      <c r="EA55" s="165"/>
      <c r="EB55" s="165"/>
      <c r="EC55" s="165"/>
      <c r="ED55" s="165"/>
      <c r="EE55" s="165"/>
      <c r="EF55" s="165"/>
      <c r="EG55" s="165"/>
      <c r="EH55" s="165"/>
      <c r="EI55" s="165"/>
      <c r="EJ55" s="165"/>
      <c r="EK55" s="165"/>
      <c r="EL55" s="165"/>
      <c r="EM55" s="165"/>
      <c r="EN55" s="165"/>
      <c r="EO55" s="165"/>
      <c r="EP55" s="165"/>
      <c r="EQ55" s="165"/>
      <c r="ER55" s="165"/>
      <c r="ES55" s="165"/>
      <c r="ET55" s="165"/>
      <c r="EU55" s="165"/>
      <c r="EV55" s="165"/>
      <c r="EW55" s="165"/>
      <c r="EX55" s="165"/>
      <c r="EY55" s="165"/>
      <c r="EZ55" s="165"/>
      <c r="FA55" s="165"/>
      <c r="FB55" s="165"/>
      <c r="FC55" s="165"/>
      <c r="FD55" s="165"/>
      <c r="FE55" s="165"/>
      <c r="FF55" s="165"/>
      <c r="FG55" s="165"/>
      <c r="FH55" s="165"/>
      <c r="FI55" s="165"/>
      <c r="FJ55" s="165"/>
      <c r="FK55" s="165"/>
      <c r="FL55" s="165"/>
      <c r="FM55" s="165"/>
      <c r="FN55" s="165"/>
      <c r="FO55" s="165"/>
      <c r="FP55" s="165"/>
      <c r="FQ55" s="165"/>
      <c r="FR55" s="165"/>
      <c r="FS55" s="165"/>
      <c r="FT55" s="165"/>
      <c r="FU55" s="165"/>
      <c r="FV55" s="165"/>
      <c r="FW55" s="165"/>
      <c r="FX55" s="165"/>
      <c r="FY55" s="165"/>
      <c r="FZ55" s="165"/>
      <c r="GA55" s="165"/>
      <c r="GB55" s="165"/>
      <c r="GC55" s="165"/>
      <c r="GD55" s="165"/>
      <c r="GE55" s="165"/>
      <c r="GF55" s="165"/>
      <c r="GG55" s="165"/>
      <c r="GH55" s="165"/>
      <c r="GI55" s="165"/>
      <c r="GJ55" s="165"/>
      <c r="GK55" s="165"/>
      <c r="GL55" s="165"/>
      <c r="GM55" s="165"/>
      <c r="GN55" s="165"/>
      <c r="GO55" s="165"/>
      <c r="GP55" s="165"/>
      <c r="GQ55" s="165"/>
      <c r="GR55" s="165"/>
      <c r="GS55" s="165"/>
      <c r="GT55" s="165"/>
      <c r="GU55" s="165"/>
      <c r="GV55" s="165"/>
      <c r="GW55" s="165"/>
      <c r="GX55" s="165"/>
      <c r="GY55" s="165"/>
      <c r="GZ55" s="165"/>
      <c r="HA55" s="165"/>
      <c r="HB55" s="165"/>
      <c r="HC55" s="165"/>
      <c r="HD55" s="165"/>
      <c r="HE55" s="165"/>
      <c r="HF55" s="165"/>
      <c r="HG55" s="165"/>
      <c r="HH55" s="165"/>
      <c r="HI55" s="165"/>
      <c r="HJ55" s="165"/>
      <c r="HK55" s="165"/>
      <c r="HL55" s="165"/>
      <c r="HM55" s="165"/>
      <c r="HN55" s="165"/>
      <c r="HO55" s="165"/>
      <c r="HP55" s="165"/>
      <c r="HQ55" s="165"/>
      <c r="HR55" s="165"/>
      <c r="HS55" s="165"/>
      <c r="HT55" s="165"/>
      <c r="HU55" s="165"/>
      <c r="HV55" s="165"/>
      <c r="HW55" s="165"/>
      <c r="HX55" s="165"/>
      <c r="HY55" s="165"/>
      <c r="HZ55" s="165"/>
      <c r="IA55" s="165"/>
      <c r="IB55" s="165"/>
      <c r="IC55" s="165"/>
      <c r="ID55" s="165"/>
      <c r="IE55" s="165"/>
      <c r="IF55" s="165"/>
      <c r="IG55" s="165"/>
      <c r="IH55" s="165"/>
      <c r="II55" s="165"/>
      <c r="IJ55" s="165"/>
      <c r="IK55" s="165"/>
      <c r="IL55" s="165"/>
      <c r="IM55" s="165"/>
      <c r="IN55" s="165"/>
      <c r="IO55" s="165"/>
      <c r="IP55" s="165"/>
      <c r="IQ55" s="165"/>
      <c r="IR55" s="165"/>
      <c r="IS55" s="165"/>
      <c r="IT55" s="165"/>
      <c r="IU55" s="165"/>
      <c r="IV55" s="165"/>
    </row>
    <row r="56" spans="1:256" s="82" customFormat="1" ht="54.75" customHeight="1" x14ac:dyDescent="0.25">
      <c r="A56" s="154"/>
      <c r="B56" s="440"/>
      <c r="C56" s="437"/>
      <c r="D56" s="437"/>
      <c r="E56" s="437"/>
      <c r="F56" s="437"/>
      <c r="G56" s="165"/>
      <c r="H56" s="165"/>
      <c r="I56" s="165"/>
      <c r="J56" s="165"/>
      <c r="K56" s="165"/>
      <c r="L56" s="165"/>
      <c r="M56" s="165"/>
      <c r="N56" s="165"/>
      <c r="O56" s="165"/>
      <c r="P56" s="165"/>
      <c r="Q56" s="165"/>
      <c r="R56" s="165"/>
      <c r="S56" s="165"/>
      <c r="T56" s="165"/>
      <c r="U56" s="165"/>
      <c r="V56" s="165"/>
      <c r="W56" s="165"/>
      <c r="X56" s="165"/>
      <c r="Y56" s="165"/>
      <c r="Z56" s="165"/>
      <c r="AA56" s="165"/>
      <c r="AB56" s="165"/>
      <c r="AC56" s="165"/>
      <c r="AD56" s="165"/>
      <c r="AE56" s="165"/>
      <c r="AF56" s="165"/>
      <c r="AG56" s="165"/>
      <c r="AH56" s="165"/>
      <c r="AI56" s="165"/>
      <c r="AJ56" s="165"/>
      <c r="AK56" s="165"/>
      <c r="AL56" s="165"/>
      <c r="AM56" s="165"/>
      <c r="AN56" s="165"/>
      <c r="AO56" s="165"/>
      <c r="AP56" s="165"/>
      <c r="AQ56" s="165"/>
      <c r="AR56" s="165"/>
      <c r="AS56" s="165"/>
      <c r="AT56" s="165"/>
      <c r="AU56" s="165"/>
      <c r="AV56" s="165"/>
      <c r="AW56" s="165"/>
      <c r="AX56" s="165"/>
      <c r="AY56" s="165"/>
      <c r="AZ56" s="165"/>
      <c r="BA56" s="165"/>
      <c r="BB56" s="165"/>
      <c r="BC56" s="165"/>
      <c r="BD56" s="165"/>
      <c r="BE56" s="165"/>
      <c r="BF56" s="165"/>
      <c r="BG56" s="165"/>
      <c r="BH56" s="165"/>
      <c r="BI56" s="165"/>
      <c r="BJ56" s="165"/>
      <c r="BK56" s="165"/>
      <c r="BL56" s="165"/>
      <c r="BM56" s="165"/>
      <c r="BN56" s="165"/>
      <c r="BO56" s="165"/>
      <c r="BP56" s="165"/>
      <c r="BQ56" s="165"/>
      <c r="BR56" s="165"/>
      <c r="BS56" s="165"/>
      <c r="BT56" s="165"/>
      <c r="BU56" s="165"/>
      <c r="BV56" s="165"/>
      <c r="BW56" s="165"/>
      <c r="BX56" s="165"/>
      <c r="BY56" s="165"/>
      <c r="BZ56" s="165"/>
      <c r="CA56" s="165"/>
      <c r="CB56" s="165"/>
      <c r="CC56" s="165"/>
      <c r="CD56" s="165"/>
      <c r="CE56" s="165"/>
      <c r="CF56" s="165"/>
      <c r="CG56" s="165"/>
      <c r="CH56" s="165"/>
      <c r="CI56" s="165"/>
      <c r="CJ56" s="165"/>
      <c r="CK56" s="165"/>
      <c r="CL56" s="165"/>
      <c r="CM56" s="165"/>
      <c r="CN56" s="165"/>
      <c r="CO56" s="165"/>
      <c r="CP56" s="165"/>
      <c r="CQ56" s="165"/>
      <c r="CR56" s="165"/>
      <c r="CS56" s="165"/>
      <c r="CT56" s="165"/>
      <c r="CU56" s="165"/>
      <c r="CV56" s="165"/>
      <c r="CW56" s="165"/>
      <c r="CX56" s="165"/>
      <c r="CY56" s="165"/>
      <c r="CZ56" s="165"/>
      <c r="DA56" s="165"/>
      <c r="DB56" s="165"/>
      <c r="DC56" s="165"/>
      <c r="DD56" s="165"/>
      <c r="DE56" s="165"/>
      <c r="DF56" s="165"/>
      <c r="DG56" s="165"/>
      <c r="DH56" s="165"/>
      <c r="DI56" s="165"/>
      <c r="DJ56" s="165"/>
      <c r="DK56" s="165"/>
      <c r="DL56" s="165"/>
      <c r="DM56" s="165"/>
      <c r="DN56" s="165"/>
      <c r="DO56" s="165"/>
      <c r="DP56" s="165"/>
      <c r="DQ56" s="165"/>
      <c r="DR56" s="165"/>
      <c r="DS56" s="165"/>
      <c r="DT56" s="165"/>
      <c r="DU56" s="165"/>
      <c r="DV56" s="165"/>
      <c r="DW56" s="165"/>
      <c r="DX56" s="165"/>
      <c r="DY56" s="165"/>
      <c r="DZ56" s="165"/>
      <c r="EA56" s="165"/>
      <c r="EB56" s="165"/>
      <c r="EC56" s="165"/>
      <c r="ED56" s="165"/>
      <c r="EE56" s="165"/>
      <c r="EF56" s="165"/>
      <c r="EG56" s="165"/>
      <c r="EH56" s="165"/>
      <c r="EI56" s="165"/>
      <c r="EJ56" s="165"/>
      <c r="EK56" s="165"/>
      <c r="EL56" s="165"/>
      <c r="EM56" s="165"/>
      <c r="EN56" s="165"/>
      <c r="EO56" s="165"/>
      <c r="EP56" s="165"/>
      <c r="EQ56" s="165"/>
      <c r="ER56" s="165"/>
      <c r="ES56" s="165"/>
      <c r="ET56" s="165"/>
      <c r="EU56" s="165"/>
      <c r="EV56" s="165"/>
      <c r="EW56" s="165"/>
      <c r="EX56" s="165"/>
      <c r="EY56" s="165"/>
      <c r="EZ56" s="165"/>
      <c r="FA56" s="165"/>
      <c r="FB56" s="165"/>
      <c r="FC56" s="165"/>
      <c r="FD56" s="165"/>
      <c r="FE56" s="165"/>
      <c r="FF56" s="165"/>
      <c r="FG56" s="165"/>
      <c r="FH56" s="165"/>
      <c r="FI56" s="165"/>
      <c r="FJ56" s="165"/>
      <c r="FK56" s="165"/>
      <c r="FL56" s="165"/>
      <c r="FM56" s="165"/>
      <c r="FN56" s="165"/>
      <c r="FO56" s="165"/>
      <c r="FP56" s="165"/>
      <c r="FQ56" s="165"/>
      <c r="FR56" s="165"/>
      <c r="FS56" s="165"/>
      <c r="FT56" s="165"/>
      <c r="FU56" s="165"/>
      <c r="FV56" s="165"/>
      <c r="FW56" s="165"/>
      <c r="FX56" s="165"/>
      <c r="FY56" s="165"/>
      <c r="FZ56" s="165"/>
      <c r="GA56" s="165"/>
      <c r="GB56" s="165"/>
      <c r="GC56" s="165"/>
      <c r="GD56" s="165"/>
      <c r="GE56" s="165"/>
      <c r="GF56" s="165"/>
      <c r="GG56" s="165"/>
      <c r="GH56" s="165"/>
      <c r="GI56" s="165"/>
      <c r="GJ56" s="165"/>
      <c r="GK56" s="165"/>
      <c r="GL56" s="165"/>
      <c r="GM56" s="165"/>
      <c r="GN56" s="165"/>
      <c r="GO56" s="165"/>
      <c r="GP56" s="165"/>
      <c r="GQ56" s="165"/>
      <c r="GR56" s="165"/>
      <c r="GS56" s="165"/>
      <c r="GT56" s="165"/>
      <c r="GU56" s="165"/>
      <c r="GV56" s="165"/>
      <c r="GW56" s="165"/>
      <c r="GX56" s="165"/>
      <c r="GY56" s="165"/>
      <c r="GZ56" s="165"/>
      <c r="HA56" s="165"/>
      <c r="HB56" s="165"/>
      <c r="HC56" s="165"/>
      <c r="HD56" s="165"/>
      <c r="HE56" s="165"/>
      <c r="HF56" s="165"/>
      <c r="HG56" s="165"/>
      <c r="HH56" s="165"/>
      <c r="HI56" s="165"/>
      <c r="HJ56" s="165"/>
      <c r="HK56" s="165"/>
      <c r="HL56" s="165"/>
      <c r="HM56" s="165"/>
      <c r="HN56" s="165"/>
      <c r="HO56" s="165"/>
      <c r="HP56" s="165"/>
      <c r="HQ56" s="165"/>
      <c r="HR56" s="165"/>
      <c r="HS56" s="165"/>
      <c r="HT56" s="165"/>
      <c r="HU56" s="165"/>
      <c r="HV56" s="165"/>
      <c r="HW56" s="165"/>
      <c r="HX56" s="165"/>
      <c r="HY56" s="165"/>
      <c r="HZ56" s="165"/>
      <c r="IA56" s="165"/>
      <c r="IB56" s="165"/>
      <c r="IC56" s="165"/>
      <c r="ID56" s="165"/>
      <c r="IE56" s="165"/>
      <c r="IF56" s="165"/>
      <c r="IG56" s="165"/>
      <c r="IH56" s="165"/>
      <c r="II56" s="165"/>
      <c r="IJ56" s="165"/>
      <c r="IK56" s="165"/>
      <c r="IL56" s="165"/>
      <c r="IM56" s="165"/>
      <c r="IN56" s="165"/>
      <c r="IO56" s="165"/>
      <c r="IP56" s="165"/>
      <c r="IQ56" s="165"/>
      <c r="IR56" s="165"/>
      <c r="IS56" s="165"/>
      <c r="IT56" s="165"/>
      <c r="IU56" s="165"/>
      <c r="IV56" s="165"/>
    </row>
    <row r="57" spans="1:256" s="82" customFormat="1" ht="54.75" customHeight="1" x14ac:dyDescent="0.25">
      <c r="A57" s="341" t="s">
        <v>960</v>
      </c>
      <c r="B57" s="125" t="s">
        <v>1055</v>
      </c>
      <c r="C57" s="166">
        <v>69</v>
      </c>
      <c r="D57" s="166">
        <v>159</v>
      </c>
      <c r="E57" s="166">
        <v>569</v>
      </c>
      <c r="F57" s="166">
        <f t="shared" ref="F57:F62" si="0">SUM(C57:E57)</f>
        <v>797</v>
      </c>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5"/>
      <c r="AK57" s="165"/>
      <c r="AL57" s="165"/>
      <c r="AM57" s="165"/>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c r="BM57" s="165"/>
      <c r="BN57" s="165"/>
      <c r="BO57" s="165"/>
      <c r="BP57" s="165"/>
      <c r="BQ57" s="165"/>
      <c r="BR57" s="165"/>
      <c r="BS57" s="165"/>
      <c r="BT57" s="165"/>
      <c r="BU57" s="165"/>
      <c r="BV57" s="165"/>
      <c r="BW57" s="165"/>
      <c r="BX57" s="165"/>
      <c r="BY57" s="165"/>
      <c r="BZ57" s="165"/>
      <c r="CA57" s="165"/>
      <c r="CB57" s="165"/>
      <c r="CC57" s="165"/>
      <c r="CD57" s="165"/>
      <c r="CE57" s="165"/>
      <c r="CF57" s="165"/>
      <c r="CG57" s="165"/>
      <c r="CH57" s="165"/>
      <c r="CI57" s="165"/>
      <c r="CJ57" s="165"/>
      <c r="CK57" s="165"/>
      <c r="CL57" s="165"/>
      <c r="CM57" s="165"/>
      <c r="CN57" s="165"/>
      <c r="CO57" s="165"/>
      <c r="CP57" s="165"/>
      <c r="CQ57" s="165"/>
      <c r="CR57" s="165"/>
      <c r="CS57" s="165"/>
      <c r="CT57" s="165"/>
      <c r="CU57" s="165"/>
      <c r="CV57" s="165"/>
      <c r="CW57" s="165"/>
      <c r="CX57" s="165"/>
      <c r="CY57" s="165"/>
      <c r="CZ57" s="165"/>
      <c r="DA57" s="165"/>
      <c r="DB57" s="165"/>
      <c r="DC57" s="165"/>
      <c r="DD57" s="165"/>
      <c r="DE57" s="165"/>
      <c r="DF57" s="165"/>
      <c r="DG57" s="165"/>
      <c r="DH57" s="165"/>
      <c r="DI57" s="165"/>
      <c r="DJ57" s="165"/>
      <c r="DK57" s="165"/>
      <c r="DL57" s="165"/>
      <c r="DM57" s="165"/>
      <c r="DN57" s="165"/>
      <c r="DO57" s="165"/>
      <c r="DP57" s="165"/>
      <c r="DQ57" s="165"/>
      <c r="DR57" s="165"/>
      <c r="DS57" s="165"/>
      <c r="DT57" s="165"/>
      <c r="DU57" s="165"/>
      <c r="DV57" s="165"/>
      <c r="DW57" s="165"/>
      <c r="DX57" s="165"/>
      <c r="DY57" s="165"/>
      <c r="DZ57" s="165"/>
      <c r="EA57" s="165"/>
      <c r="EB57" s="165"/>
      <c r="EC57" s="165"/>
      <c r="ED57" s="165"/>
      <c r="EE57" s="165"/>
      <c r="EF57" s="165"/>
      <c r="EG57" s="165"/>
      <c r="EH57" s="165"/>
      <c r="EI57" s="165"/>
      <c r="EJ57" s="165"/>
      <c r="EK57" s="165"/>
      <c r="EL57" s="165"/>
      <c r="EM57" s="165"/>
      <c r="EN57" s="165"/>
      <c r="EO57" s="165"/>
      <c r="EP57" s="165"/>
      <c r="EQ57" s="165"/>
      <c r="ER57" s="165"/>
      <c r="ES57" s="165"/>
      <c r="ET57" s="165"/>
      <c r="EU57" s="165"/>
      <c r="EV57" s="165"/>
      <c r="EW57" s="165"/>
      <c r="EX57" s="165"/>
      <c r="EY57" s="165"/>
      <c r="EZ57" s="165"/>
      <c r="FA57" s="165"/>
      <c r="FB57" s="165"/>
      <c r="FC57" s="165"/>
      <c r="FD57" s="165"/>
      <c r="FE57" s="165"/>
      <c r="FF57" s="165"/>
      <c r="FG57" s="165"/>
      <c r="FH57" s="165"/>
      <c r="FI57" s="165"/>
      <c r="FJ57" s="165"/>
      <c r="FK57" s="165"/>
      <c r="FL57" s="165"/>
      <c r="FM57" s="165"/>
      <c r="FN57" s="165"/>
      <c r="FO57" s="165"/>
      <c r="FP57" s="165"/>
      <c r="FQ57" s="165"/>
      <c r="FR57" s="165"/>
      <c r="FS57" s="165"/>
      <c r="FT57" s="165"/>
      <c r="FU57" s="165"/>
      <c r="FV57" s="165"/>
      <c r="FW57" s="165"/>
      <c r="FX57" s="165"/>
      <c r="FY57" s="165"/>
      <c r="FZ57" s="165"/>
      <c r="GA57" s="165"/>
      <c r="GB57" s="165"/>
      <c r="GC57" s="165"/>
      <c r="GD57" s="165"/>
      <c r="GE57" s="165"/>
      <c r="GF57" s="165"/>
      <c r="GG57" s="165"/>
      <c r="GH57" s="165"/>
      <c r="GI57" s="165"/>
      <c r="GJ57" s="165"/>
      <c r="GK57" s="165"/>
      <c r="GL57" s="165"/>
      <c r="GM57" s="165"/>
      <c r="GN57" s="165"/>
      <c r="GO57" s="165"/>
      <c r="GP57" s="165"/>
      <c r="GQ57" s="165"/>
      <c r="GR57" s="165"/>
      <c r="GS57" s="165"/>
      <c r="GT57" s="165"/>
      <c r="GU57" s="165"/>
      <c r="GV57" s="165"/>
      <c r="GW57" s="165"/>
      <c r="GX57" s="165"/>
      <c r="GY57" s="165"/>
      <c r="GZ57" s="165"/>
      <c r="HA57" s="165"/>
      <c r="HB57" s="165"/>
      <c r="HC57" s="165"/>
      <c r="HD57" s="165"/>
      <c r="HE57" s="165"/>
      <c r="HF57" s="165"/>
      <c r="HG57" s="165"/>
      <c r="HH57" s="165"/>
      <c r="HI57" s="165"/>
      <c r="HJ57" s="165"/>
      <c r="HK57" s="165"/>
      <c r="HL57" s="165"/>
      <c r="HM57" s="165"/>
      <c r="HN57" s="165"/>
      <c r="HO57" s="165"/>
      <c r="HP57" s="165"/>
      <c r="HQ57" s="165"/>
      <c r="HR57" s="165"/>
      <c r="HS57" s="165"/>
      <c r="HT57" s="165"/>
      <c r="HU57" s="165"/>
      <c r="HV57" s="165"/>
      <c r="HW57" s="165"/>
      <c r="HX57" s="165"/>
      <c r="HY57" s="165"/>
      <c r="HZ57" s="165"/>
      <c r="IA57" s="165"/>
      <c r="IB57" s="165"/>
      <c r="IC57" s="165"/>
      <c r="ID57" s="165"/>
      <c r="IE57" s="165"/>
      <c r="IF57" s="165"/>
      <c r="IG57" s="165"/>
      <c r="IH57" s="165"/>
      <c r="II57" s="165"/>
      <c r="IJ57" s="165"/>
      <c r="IK57" s="165"/>
      <c r="IL57" s="165"/>
      <c r="IM57" s="165"/>
      <c r="IN57" s="165"/>
      <c r="IO57" s="165"/>
      <c r="IP57" s="165"/>
      <c r="IQ57" s="165"/>
      <c r="IR57" s="165"/>
      <c r="IS57" s="165"/>
      <c r="IT57" s="165"/>
      <c r="IU57" s="165"/>
      <c r="IV57" s="165"/>
    </row>
    <row r="58" spans="1:256" s="82" customFormat="1" ht="54.75" customHeight="1" x14ac:dyDescent="0.25">
      <c r="A58" s="341" t="s">
        <v>961</v>
      </c>
      <c r="B58" s="128" t="s">
        <v>1056</v>
      </c>
      <c r="C58" s="166">
        <v>0</v>
      </c>
      <c r="D58" s="166">
        <v>0</v>
      </c>
      <c r="E58" s="166">
        <v>0</v>
      </c>
      <c r="F58" s="166">
        <f t="shared" si="0"/>
        <v>0</v>
      </c>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c r="BQ58" s="165"/>
      <c r="BR58" s="165"/>
      <c r="BS58" s="165"/>
      <c r="BT58" s="165"/>
      <c r="BU58" s="165"/>
      <c r="BV58" s="165"/>
      <c r="BW58" s="165"/>
      <c r="BX58" s="165"/>
      <c r="BY58" s="165"/>
      <c r="BZ58" s="165"/>
      <c r="CA58" s="165"/>
      <c r="CB58" s="165"/>
      <c r="CC58" s="165"/>
      <c r="CD58" s="165"/>
      <c r="CE58" s="165"/>
      <c r="CF58" s="165"/>
      <c r="CG58" s="165"/>
      <c r="CH58" s="165"/>
      <c r="CI58" s="165"/>
      <c r="CJ58" s="165"/>
      <c r="CK58" s="165"/>
      <c r="CL58" s="165"/>
      <c r="CM58" s="165"/>
      <c r="CN58" s="165"/>
      <c r="CO58" s="165"/>
      <c r="CP58" s="165"/>
      <c r="CQ58" s="165"/>
      <c r="CR58" s="165"/>
      <c r="CS58" s="165"/>
      <c r="CT58" s="165"/>
      <c r="CU58" s="165"/>
      <c r="CV58" s="165"/>
      <c r="CW58" s="165"/>
      <c r="CX58" s="165"/>
      <c r="CY58" s="165"/>
      <c r="CZ58" s="165"/>
      <c r="DA58" s="165"/>
      <c r="DB58" s="165"/>
      <c r="DC58" s="165"/>
      <c r="DD58" s="165"/>
      <c r="DE58" s="165"/>
      <c r="DF58" s="165"/>
      <c r="DG58" s="165"/>
      <c r="DH58" s="165"/>
      <c r="DI58" s="165"/>
      <c r="DJ58" s="165"/>
      <c r="DK58" s="165"/>
      <c r="DL58" s="165"/>
      <c r="DM58" s="165"/>
      <c r="DN58" s="165"/>
      <c r="DO58" s="165"/>
      <c r="DP58" s="165"/>
      <c r="DQ58" s="165"/>
      <c r="DR58" s="165"/>
      <c r="DS58" s="165"/>
      <c r="DT58" s="165"/>
      <c r="DU58" s="165"/>
      <c r="DV58" s="165"/>
      <c r="DW58" s="165"/>
      <c r="DX58" s="165"/>
      <c r="DY58" s="165"/>
      <c r="DZ58" s="165"/>
      <c r="EA58" s="165"/>
      <c r="EB58" s="165"/>
      <c r="EC58" s="165"/>
      <c r="ED58" s="165"/>
      <c r="EE58" s="165"/>
      <c r="EF58" s="165"/>
      <c r="EG58" s="165"/>
      <c r="EH58" s="165"/>
      <c r="EI58" s="165"/>
      <c r="EJ58" s="165"/>
      <c r="EK58" s="165"/>
      <c r="EL58" s="165"/>
      <c r="EM58" s="165"/>
      <c r="EN58" s="165"/>
      <c r="EO58" s="165"/>
      <c r="EP58" s="165"/>
      <c r="EQ58" s="165"/>
      <c r="ER58" s="165"/>
      <c r="ES58" s="165"/>
      <c r="ET58" s="165"/>
      <c r="EU58" s="165"/>
      <c r="EV58" s="165"/>
      <c r="EW58" s="165"/>
      <c r="EX58" s="165"/>
      <c r="EY58" s="165"/>
      <c r="EZ58" s="165"/>
      <c r="FA58" s="165"/>
      <c r="FB58" s="165"/>
      <c r="FC58" s="165"/>
      <c r="FD58" s="165"/>
      <c r="FE58" s="165"/>
      <c r="FF58" s="165"/>
      <c r="FG58" s="165"/>
      <c r="FH58" s="165"/>
      <c r="FI58" s="165"/>
      <c r="FJ58" s="165"/>
      <c r="FK58" s="165"/>
      <c r="FL58" s="165"/>
      <c r="FM58" s="165"/>
      <c r="FN58" s="165"/>
      <c r="FO58" s="165"/>
      <c r="FP58" s="165"/>
      <c r="FQ58" s="165"/>
      <c r="FR58" s="165"/>
      <c r="FS58" s="165"/>
      <c r="FT58" s="165"/>
      <c r="FU58" s="165"/>
      <c r="FV58" s="165"/>
      <c r="FW58" s="165"/>
      <c r="FX58" s="165"/>
      <c r="FY58" s="165"/>
      <c r="FZ58" s="165"/>
      <c r="GA58" s="165"/>
      <c r="GB58" s="165"/>
      <c r="GC58" s="165"/>
      <c r="GD58" s="165"/>
      <c r="GE58" s="165"/>
      <c r="GF58" s="165"/>
      <c r="GG58" s="165"/>
      <c r="GH58" s="165"/>
      <c r="GI58" s="165"/>
      <c r="GJ58" s="165"/>
      <c r="GK58" s="165"/>
      <c r="GL58" s="165"/>
      <c r="GM58" s="165"/>
      <c r="GN58" s="165"/>
      <c r="GO58" s="165"/>
      <c r="GP58" s="165"/>
      <c r="GQ58" s="165"/>
      <c r="GR58" s="165"/>
      <c r="GS58" s="165"/>
      <c r="GT58" s="165"/>
      <c r="GU58" s="165"/>
      <c r="GV58" s="165"/>
      <c r="GW58" s="165"/>
      <c r="GX58" s="165"/>
      <c r="GY58" s="165"/>
      <c r="GZ58" s="165"/>
      <c r="HA58" s="165"/>
      <c r="HB58" s="165"/>
      <c r="HC58" s="165"/>
      <c r="HD58" s="165"/>
      <c r="HE58" s="165"/>
      <c r="HF58" s="165"/>
      <c r="HG58" s="165"/>
      <c r="HH58" s="165"/>
      <c r="HI58" s="165"/>
      <c r="HJ58" s="165"/>
      <c r="HK58" s="165"/>
      <c r="HL58" s="165"/>
      <c r="HM58" s="165"/>
      <c r="HN58" s="165"/>
      <c r="HO58" s="165"/>
      <c r="HP58" s="165"/>
      <c r="HQ58" s="165"/>
      <c r="HR58" s="165"/>
      <c r="HS58" s="165"/>
      <c r="HT58" s="165"/>
      <c r="HU58" s="165"/>
      <c r="HV58" s="165"/>
      <c r="HW58" s="165"/>
      <c r="HX58" s="165"/>
      <c r="HY58" s="165"/>
      <c r="HZ58" s="165"/>
      <c r="IA58" s="165"/>
      <c r="IB58" s="165"/>
      <c r="IC58" s="165"/>
      <c r="ID58" s="165"/>
      <c r="IE58" s="165"/>
      <c r="IF58" s="165"/>
      <c r="IG58" s="165"/>
      <c r="IH58" s="165"/>
      <c r="II58" s="165"/>
      <c r="IJ58" s="165"/>
      <c r="IK58" s="165"/>
      <c r="IL58" s="165"/>
      <c r="IM58" s="165"/>
      <c r="IN58" s="165"/>
      <c r="IO58" s="165"/>
      <c r="IP58" s="165"/>
      <c r="IQ58" s="165"/>
      <c r="IR58" s="165"/>
      <c r="IS58" s="165"/>
      <c r="IT58" s="165"/>
      <c r="IU58" s="165"/>
      <c r="IV58" s="165"/>
    </row>
    <row r="59" spans="1:256" s="82" customFormat="1" ht="54.75" customHeight="1" x14ac:dyDescent="0.25">
      <c r="A59" s="341" t="s">
        <v>962</v>
      </c>
      <c r="B59" s="125" t="s">
        <v>1057</v>
      </c>
      <c r="C59" s="166">
        <v>69</v>
      </c>
      <c r="D59" s="166">
        <f>(D57-D58)</f>
        <v>159</v>
      </c>
      <c r="E59" s="166">
        <f>(E57-E58)</f>
        <v>569</v>
      </c>
      <c r="F59" s="166">
        <f t="shared" si="0"/>
        <v>797</v>
      </c>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c r="AK59" s="165"/>
      <c r="AL59" s="165"/>
      <c r="AM59" s="165"/>
      <c r="AN59" s="165"/>
      <c r="AO59" s="165"/>
      <c r="AP59" s="165"/>
      <c r="AQ59" s="165"/>
      <c r="AR59" s="165"/>
      <c r="AS59" s="165"/>
      <c r="AT59" s="165"/>
      <c r="AU59" s="165"/>
      <c r="AV59" s="165"/>
      <c r="AW59" s="165"/>
      <c r="AX59" s="165"/>
      <c r="AY59" s="165"/>
      <c r="AZ59" s="165"/>
      <c r="BA59" s="165"/>
      <c r="BB59" s="165"/>
      <c r="BC59" s="165"/>
      <c r="BD59" s="165"/>
      <c r="BE59" s="165"/>
      <c r="BF59" s="165"/>
      <c r="BG59" s="165"/>
      <c r="BH59" s="165"/>
      <c r="BI59" s="165"/>
      <c r="BJ59" s="165"/>
      <c r="BK59" s="165"/>
      <c r="BL59" s="165"/>
      <c r="BM59" s="165"/>
      <c r="BN59" s="165"/>
      <c r="BO59" s="165"/>
      <c r="BP59" s="165"/>
      <c r="BQ59" s="165"/>
      <c r="BR59" s="165"/>
      <c r="BS59" s="165"/>
      <c r="BT59" s="165"/>
      <c r="BU59" s="165"/>
      <c r="BV59" s="165"/>
      <c r="BW59" s="165"/>
      <c r="BX59" s="165"/>
      <c r="BY59" s="165"/>
      <c r="BZ59" s="165"/>
      <c r="CA59" s="165"/>
      <c r="CB59" s="165"/>
      <c r="CC59" s="165"/>
      <c r="CD59" s="165"/>
      <c r="CE59" s="165"/>
      <c r="CF59" s="165"/>
      <c r="CG59" s="165"/>
      <c r="CH59" s="165"/>
      <c r="CI59" s="165"/>
      <c r="CJ59" s="165"/>
      <c r="CK59" s="165"/>
      <c r="CL59" s="165"/>
      <c r="CM59" s="165"/>
      <c r="CN59" s="165"/>
      <c r="CO59" s="165"/>
      <c r="CP59" s="165"/>
      <c r="CQ59" s="165"/>
      <c r="CR59" s="165"/>
      <c r="CS59" s="165"/>
      <c r="CT59" s="165"/>
      <c r="CU59" s="165"/>
      <c r="CV59" s="165"/>
      <c r="CW59" s="165"/>
      <c r="CX59" s="165"/>
      <c r="CY59" s="165"/>
      <c r="CZ59" s="165"/>
      <c r="DA59" s="165"/>
      <c r="DB59" s="165"/>
      <c r="DC59" s="165"/>
      <c r="DD59" s="165"/>
      <c r="DE59" s="165"/>
      <c r="DF59" s="165"/>
      <c r="DG59" s="165"/>
      <c r="DH59" s="165"/>
      <c r="DI59" s="165"/>
      <c r="DJ59" s="165"/>
      <c r="DK59" s="165"/>
      <c r="DL59" s="165"/>
      <c r="DM59" s="165"/>
      <c r="DN59" s="165"/>
      <c r="DO59" s="165"/>
      <c r="DP59" s="165"/>
      <c r="DQ59" s="165"/>
      <c r="DR59" s="165"/>
      <c r="DS59" s="165"/>
      <c r="DT59" s="165"/>
      <c r="DU59" s="165"/>
      <c r="DV59" s="165"/>
      <c r="DW59" s="165"/>
      <c r="DX59" s="165"/>
      <c r="DY59" s="165"/>
      <c r="DZ59" s="165"/>
      <c r="EA59" s="165"/>
      <c r="EB59" s="165"/>
      <c r="EC59" s="165"/>
      <c r="ED59" s="165"/>
      <c r="EE59" s="165"/>
      <c r="EF59" s="165"/>
      <c r="EG59" s="165"/>
      <c r="EH59" s="165"/>
      <c r="EI59" s="165"/>
      <c r="EJ59" s="165"/>
      <c r="EK59" s="165"/>
      <c r="EL59" s="165"/>
      <c r="EM59" s="165"/>
      <c r="EN59" s="165"/>
      <c r="EO59" s="165"/>
      <c r="EP59" s="165"/>
      <c r="EQ59" s="165"/>
      <c r="ER59" s="165"/>
      <c r="ES59" s="165"/>
      <c r="ET59" s="165"/>
      <c r="EU59" s="165"/>
      <c r="EV59" s="165"/>
      <c r="EW59" s="165"/>
      <c r="EX59" s="165"/>
      <c r="EY59" s="165"/>
      <c r="EZ59" s="165"/>
      <c r="FA59" s="165"/>
      <c r="FB59" s="165"/>
      <c r="FC59" s="165"/>
      <c r="FD59" s="165"/>
      <c r="FE59" s="165"/>
      <c r="FF59" s="165"/>
      <c r="FG59" s="165"/>
      <c r="FH59" s="165"/>
      <c r="FI59" s="165"/>
      <c r="FJ59" s="165"/>
      <c r="FK59" s="165"/>
      <c r="FL59" s="165"/>
      <c r="FM59" s="165"/>
      <c r="FN59" s="165"/>
      <c r="FO59" s="165"/>
      <c r="FP59" s="165"/>
      <c r="FQ59" s="165"/>
      <c r="FR59" s="165"/>
      <c r="FS59" s="165"/>
      <c r="FT59" s="165"/>
      <c r="FU59" s="165"/>
      <c r="FV59" s="165"/>
      <c r="FW59" s="165"/>
      <c r="FX59" s="165"/>
      <c r="FY59" s="165"/>
      <c r="FZ59" s="165"/>
      <c r="GA59" s="165"/>
      <c r="GB59" s="165"/>
      <c r="GC59" s="165"/>
      <c r="GD59" s="165"/>
      <c r="GE59" s="165"/>
      <c r="GF59" s="165"/>
      <c r="GG59" s="165"/>
      <c r="GH59" s="165"/>
      <c r="GI59" s="165"/>
      <c r="GJ59" s="165"/>
      <c r="GK59" s="165"/>
      <c r="GL59" s="165"/>
      <c r="GM59" s="165"/>
      <c r="GN59" s="165"/>
      <c r="GO59" s="165"/>
      <c r="GP59" s="165"/>
      <c r="GQ59" s="165"/>
      <c r="GR59" s="165"/>
      <c r="GS59" s="165"/>
      <c r="GT59" s="165"/>
      <c r="GU59" s="165"/>
      <c r="GV59" s="165"/>
      <c r="GW59" s="165"/>
      <c r="GX59" s="165"/>
      <c r="GY59" s="165"/>
      <c r="GZ59" s="165"/>
      <c r="HA59" s="165"/>
      <c r="HB59" s="165"/>
      <c r="HC59" s="165"/>
      <c r="HD59" s="165"/>
      <c r="HE59" s="165"/>
      <c r="HF59" s="165"/>
      <c r="HG59" s="165"/>
      <c r="HH59" s="165"/>
      <c r="HI59" s="165"/>
      <c r="HJ59" s="165"/>
      <c r="HK59" s="165"/>
      <c r="HL59" s="165"/>
      <c r="HM59" s="165"/>
      <c r="HN59" s="165"/>
      <c r="HO59" s="165"/>
      <c r="HP59" s="165"/>
      <c r="HQ59" s="165"/>
      <c r="HR59" s="165"/>
      <c r="HS59" s="165"/>
      <c r="HT59" s="165"/>
      <c r="HU59" s="165"/>
      <c r="HV59" s="165"/>
      <c r="HW59" s="165"/>
      <c r="HX59" s="165"/>
      <c r="HY59" s="165"/>
      <c r="HZ59" s="165"/>
      <c r="IA59" s="165"/>
      <c r="IB59" s="165"/>
      <c r="IC59" s="165"/>
      <c r="ID59" s="165"/>
      <c r="IE59" s="165"/>
      <c r="IF59" s="165"/>
      <c r="IG59" s="165"/>
      <c r="IH59" s="165"/>
      <c r="II59" s="165"/>
      <c r="IJ59" s="165"/>
      <c r="IK59" s="165"/>
      <c r="IL59" s="165"/>
      <c r="IM59" s="165"/>
      <c r="IN59" s="165"/>
      <c r="IO59" s="165"/>
      <c r="IP59" s="165"/>
      <c r="IQ59" s="165"/>
      <c r="IR59" s="165"/>
      <c r="IS59" s="165"/>
      <c r="IT59" s="165"/>
      <c r="IU59" s="165"/>
      <c r="IV59" s="165"/>
    </row>
    <row r="60" spans="1:256" s="82" customFormat="1" ht="54.75" customHeight="1" x14ac:dyDescent="0.25">
      <c r="A60" s="341" t="s">
        <v>963</v>
      </c>
      <c r="B60" s="127" t="s">
        <v>1058</v>
      </c>
      <c r="C60" s="166">
        <v>49</v>
      </c>
      <c r="D60" s="166">
        <v>124</v>
      </c>
      <c r="E60" s="166">
        <v>443</v>
      </c>
      <c r="F60" s="166">
        <f t="shared" si="0"/>
        <v>616</v>
      </c>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165"/>
      <c r="AK60" s="165"/>
      <c r="AL60" s="165"/>
      <c r="AM60" s="165"/>
      <c r="AN60" s="165"/>
      <c r="AO60" s="165"/>
      <c r="AP60" s="165"/>
      <c r="AQ60" s="165"/>
      <c r="AR60" s="165"/>
      <c r="AS60" s="165"/>
      <c r="AT60" s="165"/>
      <c r="AU60" s="165"/>
      <c r="AV60" s="165"/>
      <c r="AW60" s="165"/>
      <c r="AX60" s="165"/>
      <c r="AY60" s="165"/>
      <c r="AZ60" s="165"/>
      <c r="BA60" s="165"/>
      <c r="BB60" s="165"/>
      <c r="BC60" s="165"/>
      <c r="BD60" s="165"/>
      <c r="BE60" s="165"/>
      <c r="BF60" s="165"/>
      <c r="BG60" s="165"/>
      <c r="BH60" s="165"/>
      <c r="BI60" s="165"/>
      <c r="BJ60" s="165"/>
      <c r="BK60" s="165"/>
      <c r="BL60" s="165"/>
      <c r="BM60" s="165"/>
      <c r="BN60" s="165"/>
      <c r="BO60" s="165"/>
      <c r="BP60" s="165"/>
      <c r="BQ60" s="165"/>
      <c r="BR60" s="165"/>
      <c r="BS60" s="165"/>
      <c r="BT60" s="165"/>
      <c r="BU60" s="165"/>
      <c r="BV60" s="165"/>
      <c r="BW60" s="165"/>
      <c r="BX60" s="165"/>
      <c r="BY60" s="165"/>
      <c r="BZ60" s="165"/>
      <c r="CA60" s="165"/>
      <c r="CB60" s="165"/>
      <c r="CC60" s="165"/>
      <c r="CD60" s="165"/>
      <c r="CE60" s="165"/>
      <c r="CF60" s="165"/>
      <c r="CG60" s="165"/>
      <c r="CH60" s="165"/>
      <c r="CI60" s="165"/>
      <c r="CJ60" s="165"/>
      <c r="CK60" s="165"/>
      <c r="CL60" s="165"/>
      <c r="CM60" s="165"/>
      <c r="CN60" s="165"/>
      <c r="CO60" s="165"/>
      <c r="CP60" s="165"/>
      <c r="CQ60" s="165"/>
      <c r="CR60" s="165"/>
      <c r="CS60" s="165"/>
      <c r="CT60" s="165"/>
      <c r="CU60" s="165"/>
      <c r="CV60" s="165"/>
      <c r="CW60" s="165"/>
      <c r="CX60" s="165"/>
      <c r="CY60" s="165"/>
      <c r="CZ60" s="165"/>
      <c r="DA60" s="165"/>
      <c r="DB60" s="165"/>
      <c r="DC60" s="165"/>
      <c r="DD60" s="165"/>
      <c r="DE60" s="165"/>
      <c r="DF60" s="165"/>
      <c r="DG60" s="165"/>
      <c r="DH60" s="165"/>
      <c r="DI60" s="165"/>
      <c r="DJ60" s="165"/>
      <c r="DK60" s="165"/>
      <c r="DL60" s="165"/>
      <c r="DM60" s="165"/>
      <c r="DN60" s="165"/>
      <c r="DO60" s="165"/>
      <c r="DP60" s="165"/>
      <c r="DQ60" s="165"/>
      <c r="DR60" s="165"/>
      <c r="DS60" s="165"/>
      <c r="DT60" s="165"/>
      <c r="DU60" s="165"/>
      <c r="DV60" s="165"/>
      <c r="DW60" s="165"/>
      <c r="DX60" s="165"/>
      <c r="DY60" s="165"/>
      <c r="DZ60" s="165"/>
      <c r="EA60" s="165"/>
      <c r="EB60" s="165"/>
      <c r="EC60" s="165"/>
      <c r="ED60" s="165"/>
      <c r="EE60" s="165"/>
      <c r="EF60" s="165"/>
      <c r="EG60" s="165"/>
      <c r="EH60" s="165"/>
      <c r="EI60" s="165"/>
      <c r="EJ60" s="165"/>
      <c r="EK60" s="165"/>
      <c r="EL60" s="165"/>
      <c r="EM60" s="165"/>
      <c r="EN60" s="165"/>
      <c r="EO60" s="165"/>
      <c r="EP60" s="165"/>
      <c r="EQ60" s="165"/>
      <c r="ER60" s="165"/>
      <c r="ES60" s="165"/>
      <c r="ET60" s="165"/>
      <c r="EU60" s="165"/>
      <c r="EV60" s="165"/>
      <c r="EW60" s="165"/>
      <c r="EX60" s="165"/>
      <c r="EY60" s="165"/>
      <c r="EZ60" s="165"/>
      <c r="FA60" s="165"/>
      <c r="FB60" s="165"/>
      <c r="FC60" s="165"/>
      <c r="FD60" s="165"/>
      <c r="FE60" s="165"/>
      <c r="FF60" s="165"/>
      <c r="FG60" s="165"/>
      <c r="FH60" s="165"/>
      <c r="FI60" s="165"/>
      <c r="FJ60" s="165"/>
      <c r="FK60" s="165"/>
      <c r="FL60" s="165"/>
      <c r="FM60" s="165"/>
      <c r="FN60" s="165"/>
      <c r="FO60" s="165"/>
      <c r="FP60" s="165"/>
      <c r="FQ60" s="165"/>
      <c r="FR60" s="165"/>
      <c r="FS60" s="165"/>
      <c r="FT60" s="165"/>
      <c r="FU60" s="165"/>
      <c r="FV60" s="165"/>
      <c r="FW60" s="165"/>
      <c r="FX60" s="165"/>
      <c r="FY60" s="165"/>
      <c r="FZ60" s="165"/>
      <c r="GA60" s="165"/>
      <c r="GB60" s="165"/>
      <c r="GC60" s="165"/>
      <c r="GD60" s="165"/>
      <c r="GE60" s="165"/>
      <c r="GF60" s="165"/>
      <c r="GG60" s="165"/>
      <c r="GH60" s="165"/>
      <c r="GI60" s="165"/>
      <c r="GJ60" s="165"/>
      <c r="GK60" s="165"/>
      <c r="GL60" s="165"/>
      <c r="GM60" s="165"/>
      <c r="GN60" s="165"/>
      <c r="GO60" s="165"/>
      <c r="GP60" s="165"/>
      <c r="GQ60" s="165"/>
      <c r="GR60" s="165"/>
      <c r="GS60" s="165"/>
      <c r="GT60" s="165"/>
      <c r="GU60" s="165"/>
      <c r="GV60" s="165"/>
      <c r="GW60" s="165"/>
      <c r="GX60" s="165"/>
      <c r="GY60" s="165"/>
      <c r="GZ60" s="165"/>
      <c r="HA60" s="165"/>
      <c r="HB60" s="165"/>
      <c r="HC60" s="165"/>
      <c r="HD60" s="165"/>
      <c r="HE60" s="165"/>
      <c r="HF60" s="165"/>
      <c r="HG60" s="165"/>
      <c r="HH60" s="165"/>
      <c r="HI60" s="165"/>
      <c r="HJ60" s="165"/>
      <c r="HK60" s="165"/>
      <c r="HL60" s="165"/>
      <c r="HM60" s="165"/>
      <c r="HN60" s="165"/>
      <c r="HO60" s="165"/>
      <c r="HP60" s="165"/>
      <c r="HQ60" s="165"/>
      <c r="HR60" s="165"/>
      <c r="HS60" s="165"/>
      <c r="HT60" s="165"/>
      <c r="HU60" s="165"/>
      <c r="HV60" s="165"/>
      <c r="HW60" s="165"/>
      <c r="HX60" s="165"/>
      <c r="HY60" s="165"/>
      <c r="HZ60" s="165"/>
      <c r="IA60" s="165"/>
      <c r="IB60" s="165"/>
      <c r="IC60" s="165"/>
      <c r="ID60" s="165"/>
      <c r="IE60" s="165"/>
      <c r="IF60" s="165"/>
      <c r="IG60" s="165"/>
      <c r="IH60" s="165"/>
      <c r="II60" s="165"/>
      <c r="IJ60" s="165"/>
      <c r="IK60" s="165"/>
      <c r="IL60" s="165"/>
      <c r="IM60" s="165"/>
      <c r="IN60" s="165"/>
      <c r="IO60" s="165"/>
      <c r="IP60" s="165"/>
      <c r="IQ60" s="165"/>
      <c r="IR60" s="165"/>
      <c r="IS60" s="165"/>
      <c r="IT60" s="165"/>
      <c r="IU60" s="165"/>
      <c r="IV60" s="165"/>
    </row>
    <row r="61" spans="1:256" s="82" customFormat="1" ht="54.75" customHeight="1" x14ac:dyDescent="0.2">
      <c r="A61" s="341" t="s">
        <v>964</v>
      </c>
      <c r="B61" s="126" t="s">
        <v>1059</v>
      </c>
      <c r="C61" s="166">
        <v>7</v>
      </c>
      <c r="D61" s="166">
        <v>9</v>
      </c>
      <c r="E61" s="166">
        <v>49</v>
      </c>
      <c r="F61" s="166">
        <f t="shared" si="0"/>
        <v>65</v>
      </c>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165"/>
      <c r="BP61" s="165"/>
      <c r="BQ61" s="165"/>
      <c r="BR61" s="165"/>
      <c r="BS61" s="165"/>
      <c r="BT61" s="165"/>
      <c r="BU61" s="165"/>
      <c r="BV61" s="165"/>
      <c r="BW61" s="165"/>
      <c r="BX61" s="165"/>
      <c r="BY61" s="165"/>
      <c r="BZ61" s="165"/>
      <c r="CA61" s="165"/>
      <c r="CB61" s="165"/>
      <c r="CC61" s="165"/>
      <c r="CD61" s="165"/>
      <c r="CE61" s="165"/>
      <c r="CF61" s="165"/>
      <c r="CG61" s="165"/>
      <c r="CH61" s="165"/>
      <c r="CI61" s="165"/>
      <c r="CJ61" s="165"/>
      <c r="CK61" s="165"/>
      <c r="CL61" s="165"/>
      <c r="CM61" s="165"/>
      <c r="CN61" s="165"/>
      <c r="CO61" s="165"/>
      <c r="CP61" s="165"/>
      <c r="CQ61" s="165"/>
      <c r="CR61" s="165"/>
      <c r="CS61" s="165"/>
      <c r="CT61" s="165"/>
      <c r="CU61" s="165"/>
      <c r="CV61" s="165"/>
      <c r="CW61" s="165"/>
      <c r="CX61" s="165"/>
      <c r="CY61" s="165"/>
      <c r="CZ61" s="165"/>
      <c r="DA61" s="165"/>
      <c r="DB61" s="165"/>
      <c r="DC61" s="165"/>
      <c r="DD61" s="165"/>
      <c r="DE61" s="165"/>
      <c r="DF61" s="165"/>
      <c r="DG61" s="165"/>
      <c r="DH61" s="165"/>
      <c r="DI61" s="165"/>
      <c r="DJ61" s="165"/>
      <c r="DK61" s="165"/>
      <c r="DL61" s="165"/>
      <c r="DM61" s="165"/>
      <c r="DN61" s="165"/>
      <c r="DO61" s="165"/>
      <c r="DP61" s="165"/>
      <c r="DQ61" s="165"/>
      <c r="DR61" s="165"/>
      <c r="DS61" s="165"/>
      <c r="DT61" s="165"/>
      <c r="DU61" s="165"/>
      <c r="DV61" s="165"/>
      <c r="DW61" s="165"/>
      <c r="DX61" s="165"/>
      <c r="DY61" s="165"/>
      <c r="DZ61" s="165"/>
      <c r="EA61" s="165"/>
      <c r="EB61" s="165"/>
      <c r="EC61" s="165"/>
      <c r="ED61" s="165"/>
      <c r="EE61" s="165"/>
      <c r="EF61" s="165"/>
      <c r="EG61" s="165"/>
      <c r="EH61" s="165"/>
      <c r="EI61" s="165"/>
      <c r="EJ61" s="165"/>
      <c r="EK61" s="165"/>
      <c r="EL61" s="165"/>
      <c r="EM61" s="165"/>
      <c r="EN61" s="165"/>
      <c r="EO61" s="165"/>
      <c r="EP61" s="165"/>
      <c r="EQ61" s="165"/>
      <c r="ER61" s="165"/>
      <c r="ES61" s="165"/>
      <c r="ET61" s="165"/>
      <c r="EU61" s="165"/>
      <c r="EV61" s="165"/>
      <c r="EW61" s="165"/>
      <c r="EX61" s="165"/>
      <c r="EY61" s="165"/>
      <c r="EZ61" s="165"/>
      <c r="FA61" s="165"/>
      <c r="FB61" s="165"/>
      <c r="FC61" s="165"/>
      <c r="FD61" s="165"/>
      <c r="FE61" s="165"/>
      <c r="FF61" s="165"/>
      <c r="FG61" s="165"/>
      <c r="FH61" s="165"/>
      <c r="FI61" s="165"/>
      <c r="FJ61" s="165"/>
      <c r="FK61" s="165"/>
      <c r="FL61" s="165"/>
      <c r="FM61" s="165"/>
      <c r="FN61" s="165"/>
      <c r="FO61" s="165"/>
      <c r="FP61" s="165"/>
      <c r="FQ61" s="165"/>
      <c r="FR61" s="165"/>
      <c r="FS61" s="165"/>
      <c r="FT61" s="165"/>
      <c r="FU61" s="165"/>
      <c r="FV61" s="165"/>
      <c r="FW61" s="165"/>
      <c r="FX61" s="165"/>
      <c r="FY61" s="165"/>
      <c r="FZ61" s="165"/>
      <c r="GA61" s="165"/>
      <c r="GB61" s="165"/>
      <c r="GC61" s="165"/>
      <c r="GD61" s="165"/>
      <c r="GE61" s="165"/>
      <c r="GF61" s="165"/>
      <c r="GG61" s="165"/>
      <c r="GH61" s="165"/>
      <c r="GI61" s="165"/>
      <c r="GJ61" s="165"/>
      <c r="GK61" s="165"/>
      <c r="GL61" s="165"/>
      <c r="GM61" s="165"/>
      <c r="GN61" s="165"/>
      <c r="GO61" s="165"/>
      <c r="GP61" s="165"/>
      <c r="GQ61" s="165"/>
      <c r="GR61" s="165"/>
      <c r="GS61" s="165"/>
      <c r="GT61" s="165"/>
      <c r="GU61" s="165"/>
      <c r="GV61" s="165"/>
      <c r="GW61" s="165"/>
      <c r="GX61" s="165"/>
      <c r="GY61" s="165"/>
      <c r="GZ61" s="165"/>
      <c r="HA61" s="165"/>
      <c r="HB61" s="165"/>
      <c r="HC61" s="165"/>
      <c r="HD61" s="165"/>
      <c r="HE61" s="165"/>
      <c r="HF61" s="165"/>
      <c r="HG61" s="165"/>
      <c r="HH61" s="165"/>
      <c r="HI61" s="165"/>
      <c r="HJ61" s="165"/>
      <c r="HK61" s="165"/>
      <c r="HL61" s="165"/>
      <c r="HM61" s="165"/>
      <c r="HN61" s="165"/>
      <c r="HO61" s="165"/>
      <c r="HP61" s="165"/>
      <c r="HQ61" s="165"/>
      <c r="HR61" s="165"/>
      <c r="HS61" s="165"/>
      <c r="HT61" s="165"/>
      <c r="HU61" s="165"/>
      <c r="HV61" s="165"/>
      <c r="HW61" s="165"/>
      <c r="HX61" s="165"/>
      <c r="HY61" s="165"/>
      <c r="HZ61" s="165"/>
      <c r="IA61" s="165"/>
      <c r="IB61" s="165"/>
      <c r="IC61" s="165"/>
      <c r="ID61" s="165"/>
      <c r="IE61" s="165"/>
      <c r="IF61" s="165"/>
      <c r="IG61" s="165"/>
      <c r="IH61" s="165"/>
      <c r="II61" s="165"/>
      <c r="IJ61" s="165"/>
      <c r="IK61" s="165"/>
      <c r="IL61" s="165"/>
      <c r="IM61" s="165"/>
      <c r="IN61" s="165"/>
      <c r="IO61" s="165"/>
      <c r="IP61" s="165"/>
      <c r="IQ61" s="165"/>
      <c r="IR61" s="165"/>
      <c r="IS61" s="165"/>
      <c r="IT61" s="165"/>
      <c r="IU61" s="165"/>
      <c r="IV61" s="165"/>
    </row>
    <row r="62" spans="1:256" s="82" customFormat="1" ht="54.75" customHeight="1" x14ac:dyDescent="0.2">
      <c r="A62" s="341" t="s">
        <v>965</v>
      </c>
      <c r="B62" s="126" t="s">
        <v>1060</v>
      </c>
      <c r="C62" s="166">
        <v>3</v>
      </c>
      <c r="D62" s="166">
        <v>0</v>
      </c>
      <c r="E62" s="166">
        <v>3</v>
      </c>
      <c r="F62" s="166">
        <f t="shared" si="0"/>
        <v>6</v>
      </c>
      <c r="G62" s="165"/>
      <c r="H62" s="165"/>
      <c r="I62" s="165"/>
      <c r="J62" s="165"/>
      <c r="K62" s="165"/>
      <c r="L62" s="165"/>
      <c r="M62" s="165"/>
      <c r="N62" s="165"/>
      <c r="O62" s="165"/>
      <c r="P62" s="165"/>
      <c r="Q62" s="165"/>
      <c r="R62" s="165"/>
      <c r="S62" s="165"/>
      <c r="T62" s="165"/>
      <c r="U62" s="165"/>
      <c r="V62" s="165"/>
      <c r="W62" s="165"/>
      <c r="X62" s="165"/>
      <c r="Y62" s="165"/>
      <c r="Z62" s="165"/>
      <c r="AA62" s="165"/>
      <c r="AB62" s="165"/>
      <c r="AC62" s="165"/>
      <c r="AD62" s="165"/>
      <c r="AE62" s="165"/>
      <c r="AF62" s="165"/>
      <c r="AG62" s="165"/>
      <c r="AH62" s="165"/>
      <c r="AI62" s="165"/>
      <c r="AJ62" s="165"/>
      <c r="AK62" s="165"/>
      <c r="AL62" s="165"/>
      <c r="AM62" s="165"/>
      <c r="AN62" s="165"/>
      <c r="AO62" s="165"/>
      <c r="AP62" s="165"/>
      <c r="AQ62" s="165"/>
      <c r="AR62" s="165"/>
      <c r="AS62" s="165"/>
      <c r="AT62" s="165"/>
      <c r="AU62" s="165"/>
      <c r="AV62" s="165"/>
      <c r="AW62" s="165"/>
      <c r="AX62" s="165"/>
      <c r="AY62" s="165"/>
      <c r="AZ62" s="165"/>
      <c r="BA62" s="165"/>
      <c r="BB62" s="165"/>
      <c r="BC62" s="165"/>
      <c r="BD62" s="165"/>
      <c r="BE62" s="165"/>
      <c r="BF62" s="165"/>
      <c r="BG62" s="165"/>
      <c r="BH62" s="165"/>
      <c r="BI62" s="165"/>
      <c r="BJ62" s="165"/>
      <c r="BK62" s="165"/>
      <c r="BL62" s="165"/>
      <c r="BM62" s="165"/>
      <c r="BN62" s="165"/>
      <c r="BO62" s="165"/>
      <c r="BP62" s="165"/>
      <c r="BQ62" s="165"/>
      <c r="BR62" s="165"/>
      <c r="BS62" s="165"/>
      <c r="BT62" s="165"/>
      <c r="BU62" s="165"/>
      <c r="BV62" s="165"/>
      <c r="BW62" s="165"/>
      <c r="BX62" s="165"/>
      <c r="BY62" s="165"/>
      <c r="BZ62" s="165"/>
      <c r="CA62" s="165"/>
      <c r="CB62" s="165"/>
      <c r="CC62" s="165"/>
      <c r="CD62" s="165"/>
      <c r="CE62" s="165"/>
      <c r="CF62" s="165"/>
      <c r="CG62" s="165"/>
      <c r="CH62" s="165"/>
      <c r="CI62" s="165"/>
      <c r="CJ62" s="165"/>
      <c r="CK62" s="165"/>
      <c r="CL62" s="165"/>
      <c r="CM62" s="165"/>
      <c r="CN62" s="165"/>
      <c r="CO62" s="165"/>
      <c r="CP62" s="165"/>
      <c r="CQ62" s="165"/>
      <c r="CR62" s="165"/>
      <c r="CS62" s="165"/>
      <c r="CT62" s="165"/>
      <c r="CU62" s="165"/>
      <c r="CV62" s="165"/>
      <c r="CW62" s="165"/>
      <c r="CX62" s="165"/>
      <c r="CY62" s="165"/>
      <c r="CZ62" s="165"/>
      <c r="DA62" s="165"/>
      <c r="DB62" s="165"/>
      <c r="DC62" s="165"/>
      <c r="DD62" s="165"/>
      <c r="DE62" s="165"/>
      <c r="DF62" s="165"/>
      <c r="DG62" s="165"/>
      <c r="DH62" s="165"/>
      <c r="DI62" s="165"/>
      <c r="DJ62" s="165"/>
      <c r="DK62" s="165"/>
      <c r="DL62" s="165"/>
      <c r="DM62" s="165"/>
      <c r="DN62" s="165"/>
      <c r="DO62" s="165"/>
      <c r="DP62" s="165"/>
      <c r="DQ62" s="165"/>
      <c r="DR62" s="165"/>
      <c r="DS62" s="165"/>
      <c r="DT62" s="165"/>
      <c r="DU62" s="165"/>
      <c r="DV62" s="165"/>
      <c r="DW62" s="165"/>
      <c r="DX62" s="165"/>
      <c r="DY62" s="165"/>
      <c r="DZ62" s="165"/>
      <c r="EA62" s="165"/>
      <c r="EB62" s="165"/>
      <c r="EC62" s="165"/>
      <c r="ED62" s="165"/>
      <c r="EE62" s="165"/>
      <c r="EF62" s="165"/>
      <c r="EG62" s="165"/>
      <c r="EH62" s="165"/>
      <c r="EI62" s="165"/>
      <c r="EJ62" s="165"/>
      <c r="EK62" s="165"/>
      <c r="EL62" s="165"/>
      <c r="EM62" s="165"/>
      <c r="EN62" s="165"/>
      <c r="EO62" s="165"/>
      <c r="EP62" s="165"/>
      <c r="EQ62" s="165"/>
      <c r="ER62" s="165"/>
      <c r="ES62" s="165"/>
      <c r="ET62" s="165"/>
      <c r="EU62" s="165"/>
      <c r="EV62" s="165"/>
      <c r="EW62" s="165"/>
      <c r="EX62" s="165"/>
      <c r="EY62" s="165"/>
      <c r="EZ62" s="165"/>
      <c r="FA62" s="165"/>
      <c r="FB62" s="165"/>
      <c r="FC62" s="165"/>
      <c r="FD62" s="165"/>
      <c r="FE62" s="165"/>
      <c r="FF62" s="165"/>
      <c r="FG62" s="165"/>
      <c r="FH62" s="165"/>
      <c r="FI62" s="165"/>
      <c r="FJ62" s="165"/>
      <c r="FK62" s="165"/>
      <c r="FL62" s="165"/>
      <c r="FM62" s="165"/>
      <c r="FN62" s="165"/>
      <c r="FO62" s="165"/>
      <c r="FP62" s="165"/>
      <c r="FQ62" s="165"/>
      <c r="FR62" s="165"/>
      <c r="FS62" s="165"/>
      <c r="FT62" s="165"/>
      <c r="FU62" s="165"/>
      <c r="FV62" s="165"/>
      <c r="FW62" s="165"/>
      <c r="FX62" s="165"/>
      <c r="FY62" s="165"/>
      <c r="FZ62" s="165"/>
      <c r="GA62" s="165"/>
      <c r="GB62" s="165"/>
      <c r="GC62" s="165"/>
      <c r="GD62" s="165"/>
      <c r="GE62" s="165"/>
      <c r="GF62" s="165"/>
      <c r="GG62" s="165"/>
      <c r="GH62" s="165"/>
      <c r="GI62" s="165"/>
      <c r="GJ62" s="165"/>
      <c r="GK62" s="165"/>
      <c r="GL62" s="165"/>
      <c r="GM62" s="165"/>
      <c r="GN62" s="165"/>
      <c r="GO62" s="165"/>
      <c r="GP62" s="165"/>
      <c r="GQ62" s="165"/>
      <c r="GR62" s="165"/>
      <c r="GS62" s="165"/>
      <c r="GT62" s="165"/>
      <c r="GU62" s="165"/>
      <c r="GV62" s="165"/>
      <c r="GW62" s="165"/>
      <c r="GX62" s="165"/>
      <c r="GY62" s="165"/>
      <c r="GZ62" s="165"/>
      <c r="HA62" s="165"/>
      <c r="HB62" s="165"/>
      <c r="HC62" s="165"/>
      <c r="HD62" s="165"/>
      <c r="HE62" s="165"/>
      <c r="HF62" s="165"/>
      <c r="HG62" s="165"/>
      <c r="HH62" s="165"/>
      <c r="HI62" s="165"/>
      <c r="HJ62" s="165"/>
      <c r="HK62" s="165"/>
      <c r="HL62" s="165"/>
      <c r="HM62" s="165"/>
      <c r="HN62" s="165"/>
      <c r="HO62" s="165"/>
      <c r="HP62" s="165"/>
      <c r="HQ62" s="165"/>
      <c r="HR62" s="165"/>
      <c r="HS62" s="165"/>
      <c r="HT62" s="165"/>
      <c r="HU62" s="165"/>
      <c r="HV62" s="165"/>
      <c r="HW62" s="165"/>
      <c r="HX62" s="165"/>
      <c r="HY62" s="165"/>
      <c r="HZ62" s="165"/>
      <c r="IA62" s="165"/>
      <c r="IB62" s="165"/>
      <c r="IC62" s="165"/>
      <c r="ID62" s="165"/>
      <c r="IE62" s="165"/>
      <c r="IF62" s="165"/>
      <c r="IG62" s="165"/>
      <c r="IH62" s="165"/>
      <c r="II62" s="165"/>
      <c r="IJ62" s="165"/>
      <c r="IK62" s="165"/>
      <c r="IL62" s="165"/>
      <c r="IM62" s="165"/>
      <c r="IN62" s="165"/>
      <c r="IO62" s="165"/>
      <c r="IP62" s="165"/>
      <c r="IQ62" s="165"/>
      <c r="IR62" s="165"/>
      <c r="IS62" s="165"/>
      <c r="IT62" s="165"/>
      <c r="IU62" s="165"/>
      <c r="IV62" s="165"/>
    </row>
    <row r="63" spans="1:256" s="82" customFormat="1" ht="54.75" customHeight="1" x14ac:dyDescent="0.25">
      <c r="A63" s="341" t="s">
        <v>966</v>
      </c>
      <c r="B63" s="127" t="s">
        <v>959</v>
      </c>
      <c r="C63" s="166">
        <f>SUM(C60:C62)</f>
        <v>59</v>
      </c>
      <c r="D63" s="166">
        <f>SUM(D60:D62)</f>
        <v>133</v>
      </c>
      <c r="E63" s="166">
        <f>SUM(E60:E62)</f>
        <v>495</v>
      </c>
      <c r="F63" s="166">
        <f>SUM(F60:F62)</f>
        <v>687</v>
      </c>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5"/>
      <c r="AJ63" s="165"/>
      <c r="AK63" s="165"/>
      <c r="AL63" s="165"/>
      <c r="AM63" s="165"/>
      <c r="AN63" s="165"/>
      <c r="AO63" s="165"/>
      <c r="AP63" s="165"/>
      <c r="AQ63" s="165"/>
      <c r="AR63" s="165"/>
      <c r="AS63" s="165"/>
      <c r="AT63" s="165"/>
      <c r="AU63" s="165"/>
      <c r="AV63" s="165"/>
      <c r="AW63" s="165"/>
      <c r="AX63" s="165"/>
      <c r="AY63" s="165"/>
      <c r="AZ63" s="165"/>
      <c r="BA63" s="165"/>
      <c r="BB63" s="165"/>
      <c r="BC63" s="165"/>
      <c r="BD63" s="165"/>
      <c r="BE63" s="165"/>
      <c r="BF63" s="165"/>
      <c r="BG63" s="165"/>
      <c r="BH63" s="165"/>
      <c r="BI63" s="165"/>
      <c r="BJ63" s="165"/>
      <c r="BK63" s="165"/>
      <c r="BL63" s="165"/>
      <c r="BM63" s="165"/>
      <c r="BN63" s="165"/>
      <c r="BO63" s="165"/>
      <c r="BP63" s="165"/>
      <c r="BQ63" s="165"/>
      <c r="BR63" s="165"/>
      <c r="BS63" s="165"/>
      <c r="BT63" s="165"/>
      <c r="BU63" s="165"/>
      <c r="BV63" s="165"/>
      <c r="BW63" s="165"/>
      <c r="BX63" s="165"/>
      <c r="BY63" s="165"/>
      <c r="BZ63" s="165"/>
      <c r="CA63" s="165"/>
      <c r="CB63" s="165"/>
      <c r="CC63" s="165"/>
      <c r="CD63" s="165"/>
      <c r="CE63" s="165"/>
      <c r="CF63" s="165"/>
      <c r="CG63" s="165"/>
      <c r="CH63" s="165"/>
      <c r="CI63" s="165"/>
      <c r="CJ63" s="165"/>
      <c r="CK63" s="165"/>
      <c r="CL63" s="165"/>
      <c r="CM63" s="165"/>
      <c r="CN63" s="165"/>
      <c r="CO63" s="165"/>
      <c r="CP63" s="165"/>
      <c r="CQ63" s="165"/>
      <c r="CR63" s="165"/>
      <c r="CS63" s="165"/>
      <c r="CT63" s="165"/>
      <c r="CU63" s="165"/>
      <c r="CV63" s="165"/>
      <c r="CW63" s="165"/>
      <c r="CX63" s="165"/>
      <c r="CY63" s="165"/>
      <c r="CZ63" s="165"/>
      <c r="DA63" s="165"/>
      <c r="DB63" s="165"/>
      <c r="DC63" s="165"/>
      <c r="DD63" s="165"/>
      <c r="DE63" s="165"/>
      <c r="DF63" s="165"/>
      <c r="DG63" s="165"/>
      <c r="DH63" s="165"/>
      <c r="DI63" s="165"/>
      <c r="DJ63" s="165"/>
      <c r="DK63" s="165"/>
      <c r="DL63" s="165"/>
      <c r="DM63" s="165"/>
      <c r="DN63" s="165"/>
      <c r="DO63" s="165"/>
      <c r="DP63" s="165"/>
      <c r="DQ63" s="165"/>
      <c r="DR63" s="165"/>
      <c r="DS63" s="165"/>
      <c r="DT63" s="165"/>
      <c r="DU63" s="165"/>
      <c r="DV63" s="165"/>
      <c r="DW63" s="165"/>
      <c r="DX63" s="165"/>
      <c r="DY63" s="165"/>
      <c r="DZ63" s="165"/>
      <c r="EA63" s="165"/>
      <c r="EB63" s="165"/>
      <c r="EC63" s="165"/>
      <c r="ED63" s="165"/>
      <c r="EE63" s="165"/>
      <c r="EF63" s="165"/>
      <c r="EG63" s="165"/>
      <c r="EH63" s="165"/>
      <c r="EI63" s="165"/>
      <c r="EJ63" s="165"/>
      <c r="EK63" s="165"/>
      <c r="EL63" s="165"/>
      <c r="EM63" s="165"/>
      <c r="EN63" s="165"/>
      <c r="EO63" s="165"/>
      <c r="EP63" s="165"/>
      <c r="EQ63" s="165"/>
      <c r="ER63" s="165"/>
      <c r="ES63" s="165"/>
      <c r="ET63" s="165"/>
      <c r="EU63" s="165"/>
      <c r="EV63" s="165"/>
      <c r="EW63" s="165"/>
      <c r="EX63" s="165"/>
      <c r="EY63" s="165"/>
      <c r="EZ63" s="165"/>
      <c r="FA63" s="165"/>
      <c r="FB63" s="165"/>
      <c r="FC63" s="165"/>
      <c r="FD63" s="165"/>
      <c r="FE63" s="165"/>
      <c r="FF63" s="165"/>
      <c r="FG63" s="165"/>
      <c r="FH63" s="165"/>
      <c r="FI63" s="165"/>
      <c r="FJ63" s="165"/>
      <c r="FK63" s="165"/>
      <c r="FL63" s="165"/>
      <c r="FM63" s="165"/>
      <c r="FN63" s="165"/>
      <c r="FO63" s="165"/>
      <c r="FP63" s="165"/>
      <c r="FQ63" s="165"/>
      <c r="FR63" s="165"/>
      <c r="FS63" s="165"/>
      <c r="FT63" s="165"/>
      <c r="FU63" s="165"/>
      <c r="FV63" s="165"/>
      <c r="FW63" s="165"/>
      <c r="FX63" s="165"/>
      <c r="FY63" s="165"/>
      <c r="FZ63" s="165"/>
      <c r="GA63" s="165"/>
      <c r="GB63" s="165"/>
      <c r="GC63" s="165"/>
      <c r="GD63" s="165"/>
      <c r="GE63" s="165"/>
      <c r="GF63" s="165"/>
      <c r="GG63" s="165"/>
      <c r="GH63" s="165"/>
      <c r="GI63" s="165"/>
      <c r="GJ63" s="165"/>
      <c r="GK63" s="165"/>
      <c r="GL63" s="165"/>
      <c r="GM63" s="165"/>
      <c r="GN63" s="165"/>
      <c r="GO63" s="165"/>
      <c r="GP63" s="165"/>
      <c r="GQ63" s="165"/>
      <c r="GR63" s="165"/>
      <c r="GS63" s="165"/>
      <c r="GT63" s="165"/>
      <c r="GU63" s="165"/>
      <c r="GV63" s="165"/>
      <c r="GW63" s="165"/>
      <c r="GX63" s="165"/>
      <c r="GY63" s="165"/>
      <c r="GZ63" s="165"/>
      <c r="HA63" s="165"/>
      <c r="HB63" s="165"/>
      <c r="HC63" s="165"/>
      <c r="HD63" s="165"/>
      <c r="HE63" s="165"/>
      <c r="HF63" s="165"/>
      <c r="HG63" s="165"/>
      <c r="HH63" s="165"/>
      <c r="HI63" s="165"/>
      <c r="HJ63" s="165"/>
      <c r="HK63" s="165"/>
      <c r="HL63" s="165"/>
      <c r="HM63" s="165"/>
      <c r="HN63" s="165"/>
      <c r="HO63" s="165"/>
      <c r="HP63" s="165"/>
      <c r="HQ63" s="165"/>
      <c r="HR63" s="165"/>
      <c r="HS63" s="165"/>
      <c r="HT63" s="165"/>
      <c r="HU63" s="165"/>
      <c r="HV63" s="165"/>
      <c r="HW63" s="165"/>
      <c r="HX63" s="165"/>
      <c r="HY63" s="165"/>
      <c r="HZ63" s="165"/>
      <c r="IA63" s="165"/>
      <c r="IB63" s="165"/>
      <c r="IC63" s="165"/>
      <c r="ID63" s="165"/>
      <c r="IE63" s="165"/>
      <c r="IF63" s="165"/>
      <c r="IG63" s="165"/>
      <c r="IH63" s="165"/>
      <c r="II63" s="165"/>
      <c r="IJ63" s="165"/>
      <c r="IK63" s="165"/>
      <c r="IL63" s="165"/>
      <c r="IM63" s="165"/>
      <c r="IN63" s="165"/>
      <c r="IO63" s="165"/>
      <c r="IP63" s="165"/>
      <c r="IQ63" s="165"/>
      <c r="IR63" s="165"/>
      <c r="IS63" s="165"/>
      <c r="IT63" s="165"/>
      <c r="IU63" s="165"/>
      <c r="IV63" s="165"/>
    </row>
    <row r="64" spans="1:256" s="82" customFormat="1" ht="54.75" customHeight="1" x14ac:dyDescent="0.25">
      <c r="A64" s="341" t="s">
        <v>967</v>
      </c>
      <c r="B64" s="127" t="s">
        <v>1061</v>
      </c>
      <c r="C64" s="399">
        <f>C63/C59</f>
        <v>0.85507246376811596</v>
      </c>
      <c r="D64" s="399">
        <f>D63/D59</f>
        <v>0.83647798742138368</v>
      </c>
      <c r="E64" s="399">
        <f>E63/E59</f>
        <v>0.8699472759226714</v>
      </c>
      <c r="F64" s="399">
        <f>F63/F59</f>
        <v>0.86198243412797992</v>
      </c>
      <c r="G64" s="165"/>
      <c r="H64" s="165"/>
      <c r="I64" s="165"/>
      <c r="J64" s="165"/>
      <c r="K64" s="165"/>
      <c r="L64" s="165"/>
      <c r="M64" s="165"/>
      <c r="N64" s="165"/>
      <c r="O64" s="165"/>
      <c r="P64" s="165"/>
      <c r="Q64" s="165"/>
      <c r="R64" s="165"/>
      <c r="S64" s="165"/>
      <c r="T64" s="165"/>
      <c r="U64" s="165"/>
      <c r="V64" s="165"/>
      <c r="W64" s="165"/>
      <c r="X64" s="165"/>
      <c r="Y64" s="165"/>
      <c r="Z64" s="165"/>
      <c r="AA64" s="165"/>
      <c r="AB64" s="165"/>
      <c r="AC64" s="165"/>
      <c r="AD64" s="165"/>
      <c r="AE64" s="165"/>
      <c r="AF64" s="165"/>
      <c r="AG64" s="165"/>
      <c r="AH64" s="165"/>
      <c r="AI64" s="165"/>
      <c r="AJ64" s="165"/>
      <c r="AK64" s="165"/>
      <c r="AL64" s="165"/>
      <c r="AM64" s="165"/>
      <c r="AN64" s="165"/>
      <c r="AO64" s="165"/>
      <c r="AP64" s="165"/>
      <c r="AQ64" s="165"/>
      <c r="AR64" s="165"/>
      <c r="AS64" s="165"/>
      <c r="AT64" s="165"/>
      <c r="AU64" s="165"/>
      <c r="AV64" s="165"/>
      <c r="AW64" s="165"/>
      <c r="AX64" s="165"/>
      <c r="AY64" s="165"/>
      <c r="AZ64" s="165"/>
      <c r="BA64" s="165"/>
      <c r="BB64" s="165"/>
      <c r="BC64" s="165"/>
      <c r="BD64" s="165"/>
      <c r="BE64" s="165"/>
      <c r="BF64" s="165"/>
      <c r="BG64" s="165"/>
      <c r="BH64" s="165"/>
      <c r="BI64" s="165"/>
      <c r="BJ64" s="165"/>
      <c r="BK64" s="165"/>
      <c r="BL64" s="165"/>
      <c r="BM64" s="165"/>
      <c r="BN64" s="165"/>
      <c r="BO64" s="165"/>
      <c r="BP64" s="165"/>
      <c r="BQ64" s="165"/>
      <c r="BR64" s="165"/>
      <c r="BS64" s="165"/>
      <c r="BT64" s="165"/>
      <c r="BU64" s="165"/>
      <c r="BV64" s="165"/>
      <c r="BW64" s="165"/>
      <c r="BX64" s="165"/>
      <c r="BY64" s="165"/>
      <c r="BZ64" s="165"/>
      <c r="CA64" s="165"/>
      <c r="CB64" s="165"/>
      <c r="CC64" s="165"/>
      <c r="CD64" s="165"/>
      <c r="CE64" s="165"/>
      <c r="CF64" s="165"/>
      <c r="CG64" s="165"/>
      <c r="CH64" s="165"/>
      <c r="CI64" s="165"/>
      <c r="CJ64" s="165"/>
      <c r="CK64" s="165"/>
      <c r="CL64" s="165"/>
      <c r="CM64" s="165"/>
      <c r="CN64" s="165"/>
      <c r="CO64" s="165"/>
      <c r="CP64" s="165"/>
      <c r="CQ64" s="165"/>
      <c r="CR64" s="165"/>
      <c r="CS64" s="165"/>
      <c r="CT64" s="165"/>
      <c r="CU64" s="165"/>
      <c r="CV64" s="165"/>
      <c r="CW64" s="165"/>
      <c r="CX64" s="165"/>
      <c r="CY64" s="165"/>
      <c r="CZ64" s="165"/>
      <c r="DA64" s="165"/>
      <c r="DB64" s="165"/>
      <c r="DC64" s="165"/>
      <c r="DD64" s="165"/>
      <c r="DE64" s="165"/>
      <c r="DF64" s="165"/>
      <c r="DG64" s="165"/>
      <c r="DH64" s="165"/>
      <c r="DI64" s="165"/>
      <c r="DJ64" s="165"/>
      <c r="DK64" s="165"/>
      <c r="DL64" s="165"/>
      <c r="DM64" s="165"/>
      <c r="DN64" s="165"/>
      <c r="DO64" s="165"/>
      <c r="DP64" s="165"/>
      <c r="DQ64" s="165"/>
      <c r="DR64" s="165"/>
      <c r="DS64" s="165"/>
      <c r="DT64" s="165"/>
      <c r="DU64" s="165"/>
      <c r="DV64" s="165"/>
      <c r="DW64" s="165"/>
      <c r="DX64" s="165"/>
      <c r="DY64" s="165"/>
      <c r="DZ64" s="165"/>
      <c r="EA64" s="165"/>
      <c r="EB64" s="165"/>
      <c r="EC64" s="165"/>
      <c r="ED64" s="165"/>
      <c r="EE64" s="165"/>
      <c r="EF64" s="165"/>
      <c r="EG64" s="165"/>
      <c r="EH64" s="165"/>
      <c r="EI64" s="165"/>
      <c r="EJ64" s="165"/>
      <c r="EK64" s="165"/>
      <c r="EL64" s="165"/>
      <c r="EM64" s="165"/>
      <c r="EN64" s="165"/>
      <c r="EO64" s="165"/>
      <c r="EP64" s="165"/>
      <c r="EQ64" s="165"/>
      <c r="ER64" s="165"/>
      <c r="ES64" s="165"/>
      <c r="ET64" s="165"/>
      <c r="EU64" s="165"/>
      <c r="EV64" s="165"/>
      <c r="EW64" s="165"/>
      <c r="EX64" s="165"/>
      <c r="EY64" s="165"/>
      <c r="EZ64" s="165"/>
      <c r="FA64" s="165"/>
      <c r="FB64" s="165"/>
      <c r="FC64" s="165"/>
      <c r="FD64" s="165"/>
      <c r="FE64" s="165"/>
      <c r="FF64" s="165"/>
      <c r="FG64" s="165"/>
      <c r="FH64" s="165"/>
      <c r="FI64" s="165"/>
      <c r="FJ64" s="165"/>
      <c r="FK64" s="165"/>
      <c r="FL64" s="165"/>
      <c r="FM64" s="165"/>
      <c r="FN64" s="165"/>
      <c r="FO64" s="165"/>
      <c r="FP64" s="165"/>
      <c r="FQ64" s="165"/>
      <c r="FR64" s="165"/>
      <c r="FS64" s="165"/>
      <c r="FT64" s="165"/>
      <c r="FU64" s="165"/>
      <c r="FV64" s="165"/>
      <c r="FW64" s="165"/>
      <c r="FX64" s="165"/>
      <c r="FY64" s="165"/>
      <c r="FZ64" s="165"/>
      <c r="GA64" s="165"/>
      <c r="GB64" s="165"/>
      <c r="GC64" s="165"/>
      <c r="GD64" s="165"/>
      <c r="GE64" s="165"/>
      <c r="GF64" s="165"/>
      <c r="GG64" s="165"/>
      <c r="GH64" s="165"/>
      <c r="GI64" s="165"/>
      <c r="GJ64" s="165"/>
      <c r="GK64" s="165"/>
      <c r="GL64" s="165"/>
      <c r="GM64" s="165"/>
      <c r="GN64" s="165"/>
      <c r="GO64" s="165"/>
      <c r="GP64" s="165"/>
      <c r="GQ64" s="165"/>
      <c r="GR64" s="165"/>
      <c r="GS64" s="165"/>
      <c r="GT64" s="165"/>
      <c r="GU64" s="165"/>
      <c r="GV64" s="165"/>
      <c r="GW64" s="165"/>
      <c r="GX64" s="165"/>
      <c r="GY64" s="165"/>
      <c r="GZ64" s="165"/>
      <c r="HA64" s="165"/>
      <c r="HB64" s="165"/>
      <c r="HC64" s="165"/>
      <c r="HD64" s="165"/>
      <c r="HE64" s="165"/>
      <c r="HF64" s="165"/>
      <c r="HG64" s="165"/>
      <c r="HH64" s="165"/>
      <c r="HI64" s="165"/>
      <c r="HJ64" s="165"/>
      <c r="HK64" s="165"/>
      <c r="HL64" s="165"/>
      <c r="HM64" s="165"/>
      <c r="HN64" s="165"/>
      <c r="HO64" s="165"/>
      <c r="HP64" s="165"/>
      <c r="HQ64" s="165"/>
      <c r="HR64" s="165"/>
      <c r="HS64" s="165"/>
      <c r="HT64" s="165"/>
      <c r="HU64" s="165"/>
      <c r="HV64" s="165"/>
      <c r="HW64" s="165"/>
      <c r="HX64" s="165"/>
      <c r="HY64" s="165"/>
      <c r="HZ64" s="165"/>
      <c r="IA64" s="165"/>
      <c r="IB64" s="165"/>
      <c r="IC64" s="165"/>
      <c r="ID64" s="165"/>
      <c r="IE64" s="165"/>
      <c r="IF64" s="165"/>
      <c r="IG64" s="165"/>
      <c r="IH64" s="165"/>
      <c r="II64" s="165"/>
      <c r="IJ64" s="165"/>
      <c r="IK64" s="165"/>
      <c r="IL64" s="165"/>
      <c r="IM64" s="165"/>
      <c r="IN64" s="165"/>
      <c r="IO64" s="165"/>
      <c r="IP64" s="165"/>
      <c r="IQ64" s="165"/>
      <c r="IR64" s="165"/>
      <c r="IS64" s="165"/>
      <c r="IT64" s="165"/>
      <c r="IU64" s="165"/>
      <c r="IV64" s="165"/>
    </row>
    <row r="65" spans="1:256" s="129" customFormat="1" ht="54.75" customHeight="1" x14ac:dyDescent="0.25">
      <c r="A65" s="341"/>
      <c r="B65" s="400"/>
      <c r="C65" s="401"/>
      <c r="D65" s="401"/>
      <c r="E65" s="401"/>
      <c r="F65" s="401"/>
      <c r="G65" s="398"/>
      <c r="H65" s="398"/>
      <c r="I65" s="398"/>
      <c r="J65" s="398"/>
      <c r="K65" s="398"/>
      <c r="L65" s="398"/>
      <c r="M65" s="398"/>
      <c r="N65" s="398"/>
      <c r="O65" s="398"/>
      <c r="P65" s="398"/>
      <c r="Q65" s="398"/>
      <c r="R65" s="398"/>
      <c r="S65" s="398"/>
      <c r="T65" s="398"/>
      <c r="U65" s="398"/>
      <c r="V65" s="398"/>
      <c r="W65" s="398"/>
      <c r="X65" s="398"/>
      <c r="Y65" s="398"/>
      <c r="Z65" s="398"/>
      <c r="AA65" s="398"/>
      <c r="AB65" s="398"/>
      <c r="AC65" s="398"/>
      <c r="AD65" s="398"/>
      <c r="AE65" s="398"/>
      <c r="AF65" s="398"/>
      <c r="AG65" s="398"/>
      <c r="AH65" s="398"/>
      <c r="AI65" s="398"/>
      <c r="AJ65" s="398"/>
      <c r="AK65" s="398"/>
      <c r="AL65" s="398"/>
      <c r="AM65" s="398"/>
      <c r="AN65" s="398"/>
      <c r="AO65" s="398"/>
      <c r="AP65" s="398"/>
      <c r="AQ65" s="398"/>
      <c r="AR65" s="398"/>
      <c r="AS65" s="398"/>
      <c r="AT65" s="398"/>
      <c r="AU65" s="398"/>
      <c r="AV65" s="398"/>
      <c r="AW65" s="398"/>
      <c r="AX65" s="398"/>
      <c r="AY65" s="398"/>
      <c r="AZ65" s="398"/>
      <c r="BA65" s="398"/>
      <c r="BB65" s="398"/>
      <c r="BC65" s="398"/>
      <c r="BD65" s="398"/>
      <c r="BE65" s="398"/>
      <c r="BF65" s="398"/>
      <c r="BG65" s="398"/>
      <c r="BH65" s="398"/>
      <c r="BI65" s="398"/>
      <c r="BJ65" s="398"/>
      <c r="BK65" s="398"/>
      <c r="BL65" s="398"/>
      <c r="BM65" s="398"/>
      <c r="BN65" s="398"/>
      <c r="BO65" s="398"/>
      <c r="BP65" s="398"/>
      <c r="BQ65" s="398"/>
      <c r="BR65" s="398"/>
      <c r="BS65" s="398"/>
      <c r="BT65" s="398"/>
      <c r="BU65" s="398"/>
      <c r="BV65" s="398"/>
      <c r="BW65" s="398"/>
      <c r="BX65" s="398"/>
      <c r="BY65" s="398"/>
      <c r="BZ65" s="398"/>
      <c r="CA65" s="398"/>
      <c r="CB65" s="398"/>
      <c r="CC65" s="398"/>
      <c r="CD65" s="398"/>
      <c r="CE65" s="398"/>
      <c r="CF65" s="398"/>
      <c r="CG65" s="398"/>
      <c r="CH65" s="398"/>
      <c r="CI65" s="398"/>
      <c r="CJ65" s="398"/>
      <c r="CK65" s="398"/>
      <c r="CL65" s="398"/>
      <c r="CM65" s="398"/>
      <c r="CN65" s="398"/>
      <c r="CO65" s="398"/>
      <c r="CP65" s="398"/>
      <c r="CQ65" s="398"/>
      <c r="CR65" s="398"/>
      <c r="CS65" s="398"/>
      <c r="CT65" s="398"/>
      <c r="CU65" s="398"/>
      <c r="CV65" s="398"/>
      <c r="CW65" s="398"/>
      <c r="CX65" s="398"/>
      <c r="CY65" s="398"/>
      <c r="CZ65" s="398"/>
      <c r="DA65" s="398"/>
      <c r="DB65" s="398"/>
      <c r="DC65" s="398"/>
      <c r="DD65" s="398"/>
      <c r="DE65" s="398"/>
      <c r="DF65" s="398"/>
      <c r="DG65" s="398"/>
      <c r="DH65" s="398"/>
      <c r="DI65" s="398"/>
      <c r="DJ65" s="398"/>
      <c r="DK65" s="398"/>
      <c r="DL65" s="398"/>
      <c r="DM65" s="398"/>
      <c r="DN65" s="398"/>
      <c r="DO65" s="398"/>
      <c r="DP65" s="398"/>
      <c r="DQ65" s="398"/>
      <c r="DR65" s="398"/>
      <c r="DS65" s="398"/>
      <c r="DT65" s="398"/>
      <c r="DU65" s="398"/>
      <c r="DV65" s="398"/>
      <c r="DW65" s="398"/>
      <c r="DX65" s="398"/>
      <c r="DY65" s="398"/>
      <c r="DZ65" s="398"/>
      <c r="EA65" s="398"/>
      <c r="EB65" s="398"/>
      <c r="EC65" s="398"/>
      <c r="ED65" s="398"/>
      <c r="EE65" s="398"/>
      <c r="EF65" s="398"/>
      <c r="EG65" s="398"/>
      <c r="EH65" s="398"/>
      <c r="EI65" s="398"/>
      <c r="EJ65" s="398"/>
      <c r="EK65" s="398"/>
      <c r="EL65" s="398"/>
      <c r="EM65" s="398"/>
      <c r="EN65" s="398"/>
      <c r="EO65" s="398"/>
      <c r="EP65" s="398"/>
      <c r="EQ65" s="398"/>
      <c r="ER65" s="398"/>
      <c r="ES65" s="398"/>
      <c r="ET65" s="398"/>
      <c r="EU65" s="398"/>
      <c r="EV65" s="398"/>
      <c r="EW65" s="398"/>
      <c r="EX65" s="398"/>
      <c r="EY65" s="398"/>
      <c r="EZ65" s="398"/>
      <c r="FA65" s="398"/>
      <c r="FB65" s="398"/>
      <c r="FC65" s="398"/>
      <c r="FD65" s="398"/>
      <c r="FE65" s="398"/>
      <c r="FF65" s="398"/>
      <c r="FG65" s="398"/>
      <c r="FH65" s="398"/>
      <c r="FI65" s="398"/>
      <c r="FJ65" s="398"/>
      <c r="FK65" s="398"/>
      <c r="FL65" s="398"/>
      <c r="FM65" s="398"/>
      <c r="FN65" s="398"/>
      <c r="FO65" s="398"/>
      <c r="FP65" s="398"/>
      <c r="FQ65" s="398"/>
      <c r="FR65" s="398"/>
      <c r="FS65" s="398"/>
      <c r="FT65" s="398"/>
      <c r="FU65" s="398"/>
      <c r="FV65" s="398"/>
      <c r="FW65" s="398"/>
      <c r="FX65" s="398"/>
      <c r="FY65" s="398"/>
      <c r="FZ65" s="398"/>
      <c r="GA65" s="398"/>
      <c r="GB65" s="398"/>
      <c r="GC65" s="398"/>
      <c r="GD65" s="398"/>
      <c r="GE65" s="398"/>
      <c r="GF65" s="398"/>
      <c r="GG65" s="398"/>
      <c r="GH65" s="398"/>
      <c r="GI65" s="398"/>
      <c r="GJ65" s="398"/>
      <c r="GK65" s="398"/>
      <c r="GL65" s="398"/>
      <c r="GM65" s="398"/>
      <c r="GN65" s="398"/>
      <c r="GO65" s="398"/>
      <c r="GP65" s="398"/>
      <c r="GQ65" s="398"/>
      <c r="GR65" s="398"/>
      <c r="GS65" s="398"/>
      <c r="GT65" s="398"/>
      <c r="GU65" s="398"/>
      <c r="GV65" s="398"/>
      <c r="GW65" s="398"/>
      <c r="GX65" s="398"/>
      <c r="GY65" s="398"/>
      <c r="GZ65" s="398"/>
      <c r="HA65" s="398"/>
      <c r="HB65" s="398"/>
      <c r="HC65" s="398"/>
      <c r="HD65" s="398"/>
      <c r="HE65" s="398"/>
      <c r="HF65" s="398"/>
      <c r="HG65" s="398"/>
      <c r="HH65" s="398"/>
      <c r="HI65" s="398"/>
      <c r="HJ65" s="398"/>
      <c r="HK65" s="398"/>
      <c r="HL65" s="398"/>
      <c r="HM65" s="398"/>
      <c r="HN65" s="398"/>
      <c r="HO65" s="398"/>
      <c r="HP65" s="398"/>
      <c r="HQ65" s="398"/>
      <c r="HR65" s="398"/>
      <c r="HS65" s="398"/>
      <c r="HT65" s="398"/>
      <c r="HU65" s="398"/>
      <c r="HV65" s="398"/>
      <c r="HW65" s="398"/>
      <c r="HX65" s="398"/>
      <c r="HY65" s="398"/>
      <c r="HZ65" s="398"/>
      <c r="IA65" s="398"/>
      <c r="IB65" s="398"/>
      <c r="IC65" s="398"/>
      <c r="ID65" s="398"/>
      <c r="IE65" s="398"/>
      <c r="IF65" s="398"/>
      <c r="IG65" s="398"/>
      <c r="IH65" s="398"/>
      <c r="II65" s="398"/>
      <c r="IJ65" s="398"/>
      <c r="IK65" s="398"/>
      <c r="IL65" s="398"/>
      <c r="IM65" s="398"/>
      <c r="IN65" s="398"/>
      <c r="IO65" s="398"/>
      <c r="IP65" s="398"/>
      <c r="IQ65" s="398"/>
      <c r="IR65" s="398"/>
      <c r="IS65" s="398"/>
      <c r="IT65" s="398"/>
      <c r="IU65" s="398"/>
      <c r="IV65" s="398"/>
    </row>
    <row r="66" spans="1:256" ht="24.75" customHeight="1" x14ac:dyDescent="0.25"/>
    <row r="67" spans="1:256" x14ac:dyDescent="0.25">
      <c r="B67" s="3" t="s">
        <v>104</v>
      </c>
    </row>
    <row r="68" spans="1:256" ht="78.75" customHeight="1" x14ac:dyDescent="0.25">
      <c r="B68" s="433" t="s">
        <v>1063</v>
      </c>
      <c r="C68" s="434"/>
      <c r="D68" s="434"/>
      <c r="E68" s="434"/>
      <c r="F68" s="434"/>
    </row>
    <row r="69" spans="1:256" ht="59.25" customHeight="1" x14ac:dyDescent="0.25">
      <c r="A69" s="2" t="s">
        <v>355</v>
      </c>
      <c r="B69" s="429" t="s">
        <v>1064</v>
      </c>
      <c r="C69" s="430"/>
      <c r="D69" s="430"/>
      <c r="E69" s="430"/>
      <c r="F69" s="85">
        <v>0.83</v>
      </c>
    </row>
    <row r="70" spans="1:256" x14ac:dyDescent="0.25"/>
    <row r="71" spans="1:256" hidden="1" x14ac:dyDescent="0.25"/>
    <row r="72" spans="1:256" ht="65.25" hidden="1" customHeight="1" x14ac:dyDescent="0.25"/>
    <row r="73" spans="1:256" ht="51.75" hidden="1" customHeight="1" x14ac:dyDescent="0.25"/>
    <row r="74" spans="1:256" x14ac:dyDescent="0.25"/>
    <row r="75" spans="1:256" x14ac:dyDescent="0.25"/>
    <row r="76" spans="1:256" x14ac:dyDescent="0.25"/>
    <row r="77" spans="1:256" x14ac:dyDescent="0.25"/>
    <row r="78" spans="1:256" x14ac:dyDescent="0.25"/>
    <row r="79" spans="1:256" x14ac:dyDescent="0.25"/>
    <row r="80" spans="1:256"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sheetData>
  <mergeCells count="30">
    <mergeCell ref="B69:E69"/>
    <mergeCell ref="B32:C32"/>
    <mergeCell ref="B33:C33"/>
    <mergeCell ref="B49:F49"/>
    <mergeCell ref="B68:F68"/>
    <mergeCell ref="B54:F54"/>
    <mergeCell ref="C55:C56"/>
    <mergeCell ref="D55:D56"/>
    <mergeCell ref="B51:IV53"/>
    <mergeCell ref="B50:C50"/>
    <mergeCell ref="E55:E56"/>
    <mergeCell ref="F55:F56"/>
    <mergeCell ref="B55:B56"/>
    <mergeCell ref="A1:F1"/>
    <mergeCell ref="B3:F3"/>
    <mergeCell ref="C4:D4"/>
    <mergeCell ref="E4:F4"/>
    <mergeCell ref="B18:E18"/>
    <mergeCell ref="B19:E19"/>
    <mergeCell ref="B20:E20"/>
    <mergeCell ref="B22:F22"/>
    <mergeCell ref="B23:C23"/>
    <mergeCell ref="B24:C24"/>
    <mergeCell ref="B25:C25"/>
    <mergeCell ref="B27:C27"/>
    <mergeCell ref="B29:C29"/>
    <mergeCell ref="B30:C30"/>
    <mergeCell ref="B31:C31"/>
    <mergeCell ref="B26:C26"/>
    <mergeCell ref="B28:C28"/>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6"/>
  <sheetViews>
    <sheetView showGridLines="0" showRowColHeaders="0" showRuler="0" view="pageLayout" zoomScaleNormal="100" workbookViewId="0">
      <selection activeCell="F15" sqref="F15"/>
    </sheetView>
  </sheetViews>
  <sheetFormatPr defaultColWidth="0" defaultRowHeight="13.2" zeroHeight="1" x14ac:dyDescent="0.25"/>
  <cols>
    <col min="1" max="1" width="4.44140625" style="154" customWidth="1"/>
    <col min="2" max="2" width="27" style="155" customWidth="1"/>
    <col min="3" max="6" width="14.6640625" style="155" customWidth="1"/>
    <col min="7" max="7" width="8.5546875" style="155" customWidth="1"/>
    <col min="8" max="8" width="0.6640625" style="155" customWidth="1"/>
    <col min="9" max="16384" width="0" style="155" hidden="1"/>
  </cols>
  <sheetData>
    <row r="1" spans="1:6" ht="17.399999999999999" x14ac:dyDescent="0.25">
      <c r="A1" s="425" t="s">
        <v>356</v>
      </c>
      <c r="B1" s="494"/>
      <c r="C1" s="494"/>
      <c r="D1" s="494"/>
      <c r="E1" s="494"/>
      <c r="F1" s="494"/>
    </row>
    <row r="2" spans="1:6" ht="15.6" x14ac:dyDescent="0.3">
      <c r="B2" s="14" t="s">
        <v>357</v>
      </c>
    </row>
    <row r="3" spans="1:6" x14ac:dyDescent="0.25">
      <c r="A3" s="517" t="s">
        <v>583</v>
      </c>
      <c r="B3" s="497" t="s">
        <v>1016</v>
      </c>
      <c r="C3" s="519"/>
      <c r="D3" s="519"/>
      <c r="E3" s="519"/>
      <c r="F3" s="519"/>
    </row>
    <row r="4" spans="1:6" ht="93" customHeight="1" x14ac:dyDescent="0.25">
      <c r="A4" s="518"/>
      <c r="B4" s="519"/>
      <c r="C4" s="519"/>
      <c r="D4" s="519"/>
      <c r="E4" s="519"/>
      <c r="F4" s="519"/>
    </row>
    <row r="5" spans="1:6" x14ac:dyDescent="0.25">
      <c r="A5" s="140" t="s">
        <v>583</v>
      </c>
      <c r="B5" s="467" t="s">
        <v>295</v>
      </c>
      <c r="C5" s="468"/>
      <c r="D5" s="469"/>
      <c r="E5" s="168">
        <f>3343+638</f>
        <v>3981</v>
      </c>
    </row>
    <row r="6" spans="1:6" x14ac:dyDescent="0.25">
      <c r="A6" s="140" t="s">
        <v>583</v>
      </c>
      <c r="B6" s="495" t="s">
        <v>296</v>
      </c>
      <c r="C6" s="451"/>
      <c r="D6" s="452"/>
      <c r="E6" s="169">
        <f>4576+752</f>
        <v>5328</v>
      </c>
    </row>
    <row r="7" spans="1:6" x14ac:dyDescent="0.25">
      <c r="A7" s="140"/>
      <c r="B7" s="170"/>
      <c r="C7" s="21"/>
      <c r="D7" s="21"/>
      <c r="E7" s="170"/>
    </row>
    <row r="8" spans="1:6" x14ac:dyDescent="0.25">
      <c r="A8" s="140" t="s">
        <v>583</v>
      </c>
      <c r="B8" s="495" t="s">
        <v>297</v>
      </c>
      <c r="C8" s="451"/>
      <c r="D8" s="452"/>
      <c r="E8" s="169">
        <v>1295</v>
      </c>
      <c r="F8" s="342"/>
    </row>
    <row r="9" spans="1:6" x14ac:dyDescent="0.25">
      <c r="A9" s="140" t="s">
        <v>583</v>
      </c>
      <c r="B9" s="495" t="s">
        <v>713</v>
      </c>
      <c r="C9" s="451"/>
      <c r="D9" s="452"/>
      <c r="E9" s="169">
        <v>1997</v>
      </c>
    </row>
    <row r="10" spans="1:6" x14ac:dyDescent="0.25">
      <c r="A10" s="140"/>
      <c r="B10" s="170"/>
      <c r="C10" s="171"/>
      <c r="D10" s="171"/>
      <c r="E10" s="170"/>
    </row>
    <row r="11" spans="1:6" x14ac:dyDescent="0.25">
      <c r="A11" s="140" t="s">
        <v>583</v>
      </c>
      <c r="B11" s="495" t="s">
        <v>703</v>
      </c>
      <c r="C11" s="451"/>
      <c r="D11" s="452"/>
      <c r="E11" s="169">
        <v>268</v>
      </c>
      <c r="F11" s="342"/>
    </row>
    <row r="12" spans="1:6" x14ac:dyDescent="0.25">
      <c r="A12" s="140" t="s">
        <v>583</v>
      </c>
      <c r="B12" s="454" t="s">
        <v>704</v>
      </c>
      <c r="C12" s="451"/>
      <c r="D12" s="452"/>
      <c r="E12" s="169"/>
    </row>
    <row r="13" spans="1:6" x14ac:dyDescent="0.25">
      <c r="A13" s="140"/>
      <c r="B13" s="170"/>
      <c r="C13" s="171"/>
      <c r="D13" s="171"/>
      <c r="E13" s="170"/>
    </row>
    <row r="14" spans="1:6" x14ac:dyDescent="0.25">
      <c r="A14" s="140" t="s">
        <v>583</v>
      </c>
      <c r="B14" s="500" t="s">
        <v>705</v>
      </c>
      <c r="C14" s="451"/>
      <c r="D14" s="452"/>
      <c r="E14" s="169">
        <v>412</v>
      </c>
    </row>
    <row r="15" spans="1:6" x14ac:dyDescent="0.25">
      <c r="A15" s="140" t="s">
        <v>583</v>
      </c>
      <c r="B15" s="454" t="s">
        <v>706</v>
      </c>
      <c r="C15" s="451"/>
      <c r="D15" s="452"/>
      <c r="E15" s="169"/>
    </row>
    <row r="16" spans="1:6" x14ac:dyDescent="0.25"/>
    <row r="17" spans="1:6" ht="29.25" customHeight="1" x14ac:dyDescent="0.25">
      <c r="A17" s="140" t="s">
        <v>584</v>
      </c>
      <c r="B17" s="497" t="s">
        <v>707</v>
      </c>
      <c r="C17" s="498"/>
      <c r="D17" s="498"/>
      <c r="E17" s="498"/>
      <c r="F17" s="499"/>
    </row>
    <row r="18" spans="1:6" x14ac:dyDescent="0.25">
      <c r="A18" s="140"/>
      <c r="B18" s="485"/>
      <c r="C18" s="486"/>
      <c r="D18" s="486"/>
      <c r="E18" s="172" t="s">
        <v>469</v>
      </c>
      <c r="F18" s="172" t="s">
        <v>470</v>
      </c>
    </row>
    <row r="19" spans="1:6" x14ac:dyDescent="0.25">
      <c r="A19" s="140" t="s">
        <v>584</v>
      </c>
      <c r="B19" s="446" t="s">
        <v>358</v>
      </c>
      <c r="C19" s="446"/>
      <c r="D19" s="446"/>
      <c r="E19" s="172" t="s">
        <v>1034</v>
      </c>
      <c r="F19" s="172"/>
    </row>
    <row r="20" spans="1:6" x14ac:dyDescent="0.25">
      <c r="A20" s="140" t="s">
        <v>584</v>
      </c>
      <c r="B20" s="501" t="s">
        <v>1023</v>
      </c>
      <c r="C20" s="501"/>
      <c r="D20" s="501"/>
      <c r="E20" s="173"/>
      <c r="F20" s="171"/>
    </row>
    <row r="21" spans="1:6" x14ac:dyDescent="0.25">
      <c r="A21" s="140" t="s">
        <v>584</v>
      </c>
      <c r="B21" s="502" t="s">
        <v>1025</v>
      </c>
      <c r="C21" s="503"/>
      <c r="D21" s="504"/>
      <c r="E21" s="158">
        <v>1541</v>
      </c>
      <c r="F21" s="171"/>
    </row>
    <row r="22" spans="1:6" x14ac:dyDescent="0.25">
      <c r="A22" s="140" t="s">
        <v>584</v>
      </c>
      <c r="B22" s="505" t="s">
        <v>417</v>
      </c>
      <c r="C22" s="505"/>
      <c r="D22" s="505"/>
      <c r="E22" s="158">
        <v>1369</v>
      </c>
      <c r="F22" s="171"/>
    </row>
    <row r="23" spans="1:6" x14ac:dyDescent="0.25">
      <c r="A23" s="140" t="s">
        <v>584</v>
      </c>
      <c r="B23" s="505" t="s">
        <v>418</v>
      </c>
      <c r="C23" s="505"/>
      <c r="D23" s="505"/>
      <c r="E23" s="158">
        <v>149</v>
      </c>
    </row>
    <row r="24" spans="1:6" x14ac:dyDescent="0.25">
      <c r="A24" s="140"/>
      <c r="B24" s="485"/>
      <c r="C24" s="486"/>
      <c r="D24" s="486"/>
      <c r="E24" s="172" t="s">
        <v>469</v>
      </c>
      <c r="F24" s="172" t="s">
        <v>470</v>
      </c>
    </row>
    <row r="25" spans="1:6" x14ac:dyDescent="0.25">
      <c r="A25" s="140" t="s">
        <v>584</v>
      </c>
      <c r="B25" s="507" t="s">
        <v>617</v>
      </c>
      <c r="C25" s="446"/>
      <c r="D25" s="446"/>
      <c r="E25" s="172"/>
      <c r="F25" s="172" t="s">
        <v>1066</v>
      </c>
    </row>
    <row r="26" spans="1:6" x14ac:dyDescent="0.25">
      <c r="A26" s="140" t="s">
        <v>584</v>
      </c>
      <c r="B26" s="507" t="s">
        <v>618</v>
      </c>
      <c r="C26" s="505"/>
      <c r="D26" s="446"/>
      <c r="E26" s="172"/>
      <c r="F26" s="172"/>
    </row>
    <row r="27" spans="1:6" x14ac:dyDescent="0.25">
      <c r="A27" s="140" t="s">
        <v>584</v>
      </c>
      <c r="B27" s="507" t="s">
        <v>619</v>
      </c>
      <c r="C27" s="505"/>
      <c r="D27" s="446"/>
      <c r="E27" s="172"/>
      <c r="F27" s="172"/>
    </row>
    <row r="28" spans="1:6" x14ac:dyDescent="0.25">
      <c r="B28" s="174"/>
      <c r="C28" s="174"/>
      <c r="D28" s="174"/>
    </row>
    <row r="29" spans="1:6" ht="15.6" x14ac:dyDescent="0.3">
      <c r="A29" s="146"/>
      <c r="B29" s="14" t="s">
        <v>359</v>
      </c>
    </row>
    <row r="30" spans="1:6" x14ac:dyDescent="0.25">
      <c r="A30" s="140" t="s">
        <v>582</v>
      </c>
      <c r="B30" s="3" t="s">
        <v>662</v>
      </c>
    </row>
    <row r="31" spans="1:6" ht="25.5" customHeight="1" x14ac:dyDescent="0.25">
      <c r="A31" s="140" t="s">
        <v>582</v>
      </c>
      <c r="B31" s="429" t="s">
        <v>360</v>
      </c>
      <c r="C31" s="429"/>
      <c r="D31" s="172"/>
      <c r="F31" s="171"/>
    </row>
    <row r="32" spans="1:6" ht="24.75" customHeight="1" x14ac:dyDescent="0.25">
      <c r="A32" s="140" t="s">
        <v>582</v>
      </c>
      <c r="B32" s="444" t="s">
        <v>419</v>
      </c>
      <c r="C32" s="429"/>
      <c r="D32" s="172" t="s">
        <v>1034</v>
      </c>
      <c r="F32" s="171"/>
    </row>
    <row r="33" spans="1:6" ht="12.75" customHeight="1" x14ac:dyDescent="0.25">
      <c r="A33" s="140" t="s">
        <v>582</v>
      </c>
      <c r="B33" s="429" t="s">
        <v>420</v>
      </c>
      <c r="C33" s="429"/>
      <c r="D33" s="172"/>
      <c r="F33" s="171"/>
    </row>
    <row r="34" spans="1:6" x14ac:dyDescent="0.25"/>
    <row r="35" spans="1:6" ht="29.25" customHeight="1" x14ac:dyDescent="0.25">
      <c r="A35" s="140" t="s">
        <v>585</v>
      </c>
      <c r="B35" s="506" t="s">
        <v>860</v>
      </c>
      <c r="C35" s="506"/>
      <c r="D35" s="506"/>
      <c r="E35" s="506"/>
      <c r="F35" s="499"/>
    </row>
    <row r="36" spans="1:6" x14ac:dyDescent="0.25">
      <c r="A36" s="140" t="s">
        <v>585</v>
      </c>
      <c r="B36" s="429" t="s">
        <v>421</v>
      </c>
      <c r="C36" s="429"/>
      <c r="D36" s="172" t="s">
        <v>1034</v>
      </c>
      <c r="F36" s="171"/>
    </row>
    <row r="37" spans="1:6" x14ac:dyDescent="0.25">
      <c r="A37" s="140" t="s">
        <v>585</v>
      </c>
      <c r="B37" s="444" t="s">
        <v>422</v>
      </c>
      <c r="C37" s="429"/>
      <c r="D37" s="172"/>
      <c r="F37" s="171"/>
    </row>
    <row r="38" spans="1:6" ht="12.75" customHeight="1" x14ac:dyDescent="0.25">
      <c r="A38" s="140" t="s">
        <v>585</v>
      </c>
      <c r="B38" s="429" t="s">
        <v>423</v>
      </c>
      <c r="C38" s="429"/>
      <c r="D38" s="172"/>
      <c r="F38" s="171"/>
    </row>
    <row r="39" spans="1:6" x14ac:dyDescent="0.25"/>
    <row r="40" spans="1:6" ht="54.75" customHeight="1" x14ac:dyDescent="0.25">
      <c r="A40" s="140" t="s">
        <v>586</v>
      </c>
      <c r="B40" s="497" t="s">
        <v>552</v>
      </c>
      <c r="C40" s="498"/>
      <c r="D40" s="498"/>
      <c r="E40" s="498"/>
      <c r="F40" s="499"/>
    </row>
    <row r="41" spans="1:6" ht="24" x14ac:dyDescent="0.25">
      <c r="A41" s="140" t="s">
        <v>586</v>
      </c>
      <c r="B41" s="175"/>
      <c r="C41" s="17" t="s">
        <v>861</v>
      </c>
      <c r="D41" s="18" t="s">
        <v>862</v>
      </c>
      <c r="E41" s="160"/>
      <c r="F41" s="91"/>
    </row>
    <row r="42" spans="1:6" x14ac:dyDescent="0.25">
      <c r="A42" s="140" t="s">
        <v>586</v>
      </c>
      <c r="B42" s="176" t="s">
        <v>863</v>
      </c>
      <c r="C42" s="172"/>
      <c r="D42" s="177"/>
      <c r="F42" s="91"/>
    </row>
    <row r="43" spans="1:6" x14ac:dyDescent="0.25">
      <c r="A43" s="140" t="s">
        <v>586</v>
      </c>
      <c r="B43" s="176" t="s">
        <v>864</v>
      </c>
      <c r="C43" s="172">
        <v>4</v>
      </c>
      <c r="D43" s="177"/>
      <c r="F43" s="91"/>
    </row>
    <row r="44" spans="1:6" x14ac:dyDescent="0.25">
      <c r="A44" s="140" t="s">
        <v>586</v>
      </c>
      <c r="B44" s="176" t="s">
        <v>865</v>
      </c>
      <c r="C44" s="172">
        <v>3</v>
      </c>
      <c r="D44" s="177"/>
      <c r="F44" s="91"/>
    </row>
    <row r="45" spans="1:6" x14ac:dyDescent="0.25">
      <c r="A45" s="140" t="s">
        <v>586</v>
      </c>
      <c r="B45" s="176" t="s">
        <v>866</v>
      </c>
      <c r="C45" s="172">
        <v>3</v>
      </c>
      <c r="D45" s="177"/>
      <c r="F45" s="91"/>
    </row>
    <row r="46" spans="1:6" ht="26.4" x14ac:dyDescent="0.25">
      <c r="A46" s="140" t="s">
        <v>586</v>
      </c>
      <c r="B46" s="178" t="s">
        <v>663</v>
      </c>
      <c r="C46" s="172"/>
      <c r="D46" s="177"/>
      <c r="F46" s="91"/>
    </row>
    <row r="47" spans="1:6" x14ac:dyDescent="0.25">
      <c r="A47" s="140" t="s">
        <v>586</v>
      </c>
      <c r="B47" s="176" t="s">
        <v>867</v>
      </c>
      <c r="C47" s="172">
        <v>3</v>
      </c>
      <c r="D47" s="177"/>
      <c r="F47" s="91"/>
    </row>
    <row r="48" spans="1:6" x14ac:dyDescent="0.25">
      <c r="A48" s="140" t="s">
        <v>586</v>
      </c>
      <c r="B48" s="176" t="s">
        <v>868</v>
      </c>
      <c r="C48" s="172">
        <v>3</v>
      </c>
      <c r="D48" s="177"/>
      <c r="F48" s="91"/>
    </row>
    <row r="49" spans="1:6" x14ac:dyDescent="0.25">
      <c r="A49" s="140" t="s">
        <v>586</v>
      </c>
      <c r="B49" s="176" t="s">
        <v>869</v>
      </c>
      <c r="C49" s="172" t="s">
        <v>1067</v>
      </c>
      <c r="D49" s="177"/>
      <c r="F49" s="91"/>
    </row>
    <row r="50" spans="1:6" x14ac:dyDescent="0.25">
      <c r="A50" s="140" t="s">
        <v>586</v>
      </c>
      <c r="B50" s="179" t="s">
        <v>870</v>
      </c>
      <c r="C50" s="172"/>
      <c r="D50" s="177"/>
      <c r="F50" s="91"/>
    </row>
    <row r="51" spans="1:6" x14ac:dyDescent="0.25">
      <c r="A51" s="140" t="s">
        <v>586</v>
      </c>
      <c r="B51" s="111" t="s">
        <v>353</v>
      </c>
      <c r="C51" s="177"/>
      <c r="D51" s="177"/>
      <c r="F51" s="91"/>
    </row>
    <row r="52" spans="1:6" x14ac:dyDescent="0.25">
      <c r="A52" s="140" t="s">
        <v>586</v>
      </c>
      <c r="B52" s="111" t="s">
        <v>354</v>
      </c>
      <c r="C52" s="177"/>
      <c r="D52" s="177"/>
      <c r="F52" s="91"/>
    </row>
    <row r="53" spans="1:6" x14ac:dyDescent="0.25">
      <c r="A53" s="140" t="s">
        <v>586</v>
      </c>
      <c r="B53" s="180" t="s">
        <v>553</v>
      </c>
      <c r="C53" s="172"/>
      <c r="D53" s="177"/>
      <c r="F53" s="91"/>
    </row>
    <row r="54" spans="1:6" x14ac:dyDescent="0.25"/>
    <row r="55" spans="1:6" ht="15.6" x14ac:dyDescent="0.25">
      <c r="B55" s="19" t="s">
        <v>871</v>
      </c>
    </row>
    <row r="56" spans="1:6" ht="38.25" customHeight="1" x14ac:dyDescent="0.25">
      <c r="A56" s="140" t="s">
        <v>587</v>
      </c>
      <c r="B56" s="519" t="s">
        <v>580</v>
      </c>
      <c r="C56" s="523"/>
      <c r="D56" s="523"/>
      <c r="E56" s="523"/>
      <c r="F56" s="499"/>
    </row>
    <row r="57" spans="1:6" x14ac:dyDescent="0.25">
      <c r="A57" s="140" t="s">
        <v>587</v>
      </c>
      <c r="B57" s="496" t="s">
        <v>581</v>
      </c>
      <c r="C57" s="446"/>
      <c r="D57" s="446"/>
      <c r="E57" s="139"/>
      <c r="F57" s="171"/>
    </row>
    <row r="58" spans="1:6" x14ac:dyDescent="0.25">
      <c r="A58" s="140" t="s">
        <v>587</v>
      </c>
      <c r="B58" s="429" t="s">
        <v>448</v>
      </c>
      <c r="C58" s="429"/>
      <c r="D58" s="429"/>
      <c r="E58" s="53"/>
      <c r="F58" s="171"/>
    </row>
    <row r="59" spans="1:6" x14ac:dyDescent="0.25">
      <c r="A59" s="140" t="s">
        <v>587</v>
      </c>
      <c r="B59" s="429" t="s">
        <v>450</v>
      </c>
      <c r="C59" s="429"/>
      <c r="D59" s="429"/>
      <c r="E59" s="139"/>
      <c r="F59" s="171"/>
    </row>
    <row r="60" spans="1:6" x14ac:dyDescent="0.25">
      <c r="A60" s="140" t="s">
        <v>587</v>
      </c>
      <c r="B60" s="429" t="s">
        <v>449</v>
      </c>
      <c r="C60" s="429"/>
      <c r="D60" s="429"/>
      <c r="E60" s="139"/>
      <c r="F60" s="171"/>
    </row>
    <row r="61" spans="1:6" x14ac:dyDescent="0.25">
      <c r="A61" s="140" t="s">
        <v>587</v>
      </c>
      <c r="B61" s="478" t="s">
        <v>944</v>
      </c>
      <c r="C61" s="479"/>
      <c r="D61" s="479"/>
      <c r="E61" s="181"/>
      <c r="F61" s="171"/>
    </row>
    <row r="62" spans="1:6" x14ac:dyDescent="0.25">
      <c r="B62" s="480"/>
      <c r="C62" s="481"/>
      <c r="D62" s="481"/>
      <c r="E62" s="182"/>
    </row>
    <row r="63" spans="1:6" x14ac:dyDescent="0.25">
      <c r="B63" s="174"/>
      <c r="C63" s="174"/>
      <c r="D63" s="174"/>
    </row>
    <row r="64" spans="1:6" ht="28.5" customHeight="1" x14ac:dyDescent="0.25">
      <c r="A64" s="140" t="s">
        <v>588</v>
      </c>
      <c r="B64" s="522" t="s">
        <v>872</v>
      </c>
      <c r="C64" s="522"/>
      <c r="D64" s="522"/>
      <c r="E64" s="522"/>
      <c r="F64" s="481"/>
    </row>
    <row r="65" spans="1:6" ht="26.4" x14ac:dyDescent="0.25">
      <c r="A65" s="140" t="s">
        <v>588</v>
      </c>
      <c r="B65" s="183"/>
      <c r="C65" s="139" t="s">
        <v>873</v>
      </c>
      <c r="D65" s="139" t="s">
        <v>874</v>
      </c>
      <c r="E65" s="139" t="s">
        <v>875</v>
      </c>
      <c r="F65" s="139" t="s">
        <v>876</v>
      </c>
    </row>
    <row r="66" spans="1:6" ht="13.8" x14ac:dyDescent="0.25">
      <c r="A66" s="140" t="s">
        <v>588</v>
      </c>
      <c r="B66" s="27" t="s">
        <v>877</v>
      </c>
      <c r="C66" s="28"/>
      <c r="D66" s="28"/>
      <c r="E66" s="28"/>
      <c r="F66" s="29"/>
    </row>
    <row r="67" spans="1:6" ht="26.4" x14ac:dyDescent="0.25">
      <c r="A67" s="140" t="s">
        <v>588</v>
      </c>
      <c r="B67" s="102" t="s">
        <v>620</v>
      </c>
      <c r="C67" s="172" t="s">
        <v>1034</v>
      </c>
      <c r="D67" s="172"/>
      <c r="E67" s="172"/>
      <c r="F67" s="172"/>
    </row>
    <row r="68" spans="1:6" x14ac:dyDescent="0.25">
      <c r="A68" s="140" t="s">
        <v>588</v>
      </c>
      <c r="B68" s="184" t="s">
        <v>878</v>
      </c>
      <c r="C68" s="172" t="s">
        <v>1034</v>
      </c>
      <c r="D68" s="172"/>
      <c r="E68" s="172"/>
      <c r="F68" s="172"/>
    </row>
    <row r="69" spans="1:6" x14ac:dyDescent="0.25">
      <c r="A69" s="140" t="s">
        <v>588</v>
      </c>
      <c r="B69" s="103" t="s">
        <v>621</v>
      </c>
      <c r="C69" s="172" t="s">
        <v>1034</v>
      </c>
      <c r="D69" s="172"/>
      <c r="E69" s="172"/>
      <c r="F69" s="172"/>
    </row>
    <row r="70" spans="1:6" x14ac:dyDescent="0.25">
      <c r="A70" s="140" t="s">
        <v>588</v>
      </c>
      <c r="B70" s="184" t="s">
        <v>880</v>
      </c>
      <c r="C70" s="172" t="s">
        <v>1034</v>
      </c>
      <c r="D70" s="172"/>
      <c r="E70" s="172"/>
      <c r="F70" s="172"/>
    </row>
    <row r="71" spans="1:6" x14ac:dyDescent="0.25">
      <c r="A71" s="140" t="s">
        <v>588</v>
      </c>
      <c r="B71" s="185" t="s">
        <v>622</v>
      </c>
      <c r="C71" s="172"/>
      <c r="D71" s="172" t="s">
        <v>1034</v>
      </c>
      <c r="E71" s="172"/>
      <c r="F71" s="172"/>
    </row>
    <row r="72" spans="1:6" x14ac:dyDescent="0.25">
      <c r="A72" s="140" t="s">
        <v>588</v>
      </c>
      <c r="B72" s="184" t="s">
        <v>879</v>
      </c>
      <c r="C72" s="172"/>
      <c r="D72" s="172" t="s">
        <v>1034</v>
      </c>
      <c r="E72" s="172"/>
      <c r="F72" s="172"/>
    </row>
    <row r="73" spans="1:6" ht="13.8" x14ac:dyDescent="0.25">
      <c r="A73" s="140" t="s">
        <v>588</v>
      </c>
      <c r="B73" s="27" t="s">
        <v>881</v>
      </c>
      <c r="C73" s="28"/>
      <c r="D73" s="28"/>
      <c r="E73" s="28"/>
      <c r="F73" s="29"/>
    </row>
    <row r="74" spans="1:6" x14ac:dyDescent="0.25">
      <c r="A74" s="140" t="s">
        <v>588</v>
      </c>
      <c r="B74" s="184" t="s">
        <v>882</v>
      </c>
      <c r="C74" s="172"/>
      <c r="D74" s="172"/>
      <c r="E74" s="172" t="s">
        <v>1034</v>
      </c>
      <c r="F74" s="172"/>
    </row>
    <row r="75" spans="1:6" x14ac:dyDescent="0.25">
      <c r="A75" s="140" t="s">
        <v>588</v>
      </c>
      <c r="B75" s="184" t="s">
        <v>883</v>
      </c>
      <c r="C75" s="172"/>
      <c r="D75" s="172"/>
      <c r="E75" s="172" t="s">
        <v>1034</v>
      </c>
      <c r="F75" s="172"/>
    </row>
    <row r="76" spans="1:6" x14ac:dyDescent="0.25">
      <c r="A76" s="140" t="s">
        <v>588</v>
      </c>
      <c r="B76" s="184" t="s">
        <v>884</v>
      </c>
      <c r="C76" s="172"/>
      <c r="D76" s="172" t="s">
        <v>1034</v>
      </c>
      <c r="E76" s="172"/>
      <c r="F76" s="172"/>
    </row>
    <row r="77" spans="1:6" x14ac:dyDescent="0.25">
      <c r="A77" s="140" t="s">
        <v>588</v>
      </c>
      <c r="B77" s="184" t="s">
        <v>885</v>
      </c>
      <c r="C77" s="172"/>
      <c r="D77" s="172" t="s">
        <v>1034</v>
      </c>
      <c r="E77" s="172"/>
      <c r="F77" s="172"/>
    </row>
    <row r="78" spans="1:6" x14ac:dyDescent="0.25">
      <c r="A78" s="140" t="s">
        <v>588</v>
      </c>
      <c r="B78" s="185" t="s">
        <v>623</v>
      </c>
      <c r="C78" s="172"/>
      <c r="D78" s="172" t="s">
        <v>1034</v>
      </c>
      <c r="E78" s="172"/>
      <c r="F78" s="172"/>
    </row>
    <row r="79" spans="1:6" x14ac:dyDescent="0.25">
      <c r="A79" s="140" t="s">
        <v>588</v>
      </c>
      <c r="B79" s="184" t="s">
        <v>886</v>
      </c>
      <c r="C79" s="172"/>
      <c r="D79" s="172" t="s">
        <v>1034</v>
      </c>
      <c r="E79" s="172"/>
      <c r="F79" s="172"/>
    </row>
    <row r="80" spans="1:6" x14ac:dyDescent="0.25">
      <c r="A80" s="140" t="s">
        <v>588</v>
      </c>
      <c r="B80" s="184" t="s">
        <v>887</v>
      </c>
      <c r="C80" s="172"/>
      <c r="D80" s="172"/>
      <c r="E80" s="172"/>
      <c r="F80" s="172" t="s">
        <v>1034</v>
      </c>
    </row>
    <row r="81" spans="1:8" x14ac:dyDescent="0.25">
      <c r="A81" s="140" t="s">
        <v>588</v>
      </c>
      <c r="B81" s="184" t="s">
        <v>888</v>
      </c>
      <c r="C81" s="172"/>
      <c r="D81" s="172"/>
      <c r="E81" s="172"/>
      <c r="F81" s="172" t="s">
        <v>1034</v>
      </c>
    </row>
    <row r="82" spans="1:8" ht="26.4" x14ac:dyDescent="0.25">
      <c r="A82" s="140" t="s">
        <v>588</v>
      </c>
      <c r="B82" s="186" t="s">
        <v>889</v>
      </c>
      <c r="C82" s="172"/>
      <c r="D82" s="172"/>
      <c r="E82" s="172"/>
      <c r="F82" s="172" t="s">
        <v>1034</v>
      </c>
    </row>
    <row r="83" spans="1:8" x14ac:dyDescent="0.25">
      <c r="A83" s="140" t="s">
        <v>588</v>
      </c>
      <c r="B83" s="185" t="s">
        <v>624</v>
      </c>
      <c r="C83" s="172"/>
      <c r="D83" s="172"/>
      <c r="E83" s="172" t="s">
        <v>1034</v>
      </c>
      <c r="F83" s="172"/>
    </row>
    <row r="84" spans="1:8" x14ac:dyDescent="0.25">
      <c r="A84" s="140" t="s">
        <v>588</v>
      </c>
      <c r="B84" s="184" t="s">
        <v>891</v>
      </c>
      <c r="C84" s="172"/>
      <c r="D84" s="172"/>
      <c r="E84" s="172" t="s">
        <v>1034</v>
      </c>
      <c r="F84" s="172"/>
    </row>
    <row r="85" spans="1:8" x14ac:dyDescent="0.25">
      <c r="A85" s="140" t="s">
        <v>588</v>
      </c>
      <c r="B85" s="184" t="s">
        <v>892</v>
      </c>
      <c r="C85" s="172"/>
      <c r="D85" s="172"/>
      <c r="E85" s="172" t="s">
        <v>1034</v>
      </c>
      <c r="F85" s="172"/>
    </row>
    <row r="86" spans="1:8" x14ac:dyDescent="0.25">
      <c r="A86" s="140" t="s">
        <v>588</v>
      </c>
      <c r="B86" s="185" t="s">
        <v>625</v>
      </c>
      <c r="C86" s="172"/>
      <c r="D86" s="172"/>
      <c r="E86" s="172" t="s">
        <v>1034</v>
      </c>
      <c r="F86" s="172"/>
    </row>
    <row r="87" spans="1:8" x14ac:dyDescent="0.25"/>
    <row r="88" spans="1:8" ht="15.6" x14ac:dyDescent="0.3">
      <c r="B88" s="14" t="s">
        <v>893</v>
      </c>
    </row>
    <row r="89" spans="1:8" x14ac:dyDescent="0.25">
      <c r="A89" s="140" t="s">
        <v>589</v>
      </c>
      <c r="B89" s="22" t="s">
        <v>605</v>
      </c>
      <c r="C89" s="187"/>
      <c r="D89" s="187"/>
      <c r="E89" s="187"/>
      <c r="F89" s="187"/>
      <c r="G89" s="187"/>
      <c r="H89" s="188"/>
    </row>
    <row r="90" spans="1:8" x14ac:dyDescent="0.25">
      <c r="A90" s="140"/>
      <c r="B90" s="485"/>
      <c r="C90" s="486"/>
      <c r="D90" s="486"/>
      <c r="E90" s="172" t="s">
        <v>469</v>
      </c>
      <c r="F90" s="172" t="s">
        <v>470</v>
      </c>
      <c r="G90" s="187"/>
      <c r="H90" s="188"/>
    </row>
    <row r="91" spans="1:8" ht="39.75" customHeight="1" x14ac:dyDescent="0.25">
      <c r="A91" s="140" t="s">
        <v>606</v>
      </c>
      <c r="B91" s="484" t="s">
        <v>385</v>
      </c>
      <c r="C91" s="468"/>
      <c r="D91" s="469"/>
      <c r="E91" s="167" t="s">
        <v>1034</v>
      </c>
      <c r="F91" s="189"/>
      <c r="G91" s="187"/>
      <c r="H91" s="187"/>
    </row>
    <row r="92" spans="1:8" ht="26.25" customHeight="1" x14ac:dyDescent="0.25">
      <c r="A92" s="140" t="s">
        <v>606</v>
      </c>
      <c r="B92" s="489" t="s">
        <v>983</v>
      </c>
      <c r="C92" s="490"/>
      <c r="D92" s="490"/>
      <c r="E92" s="490"/>
      <c r="F92" s="491"/>
      <c r="G92" s="190"/>
      <c r="H92" s="190"/>
    </row>
    <row r="93" spans="1:8" ht="12.75" customHeight="1" x14ac:dyDescent="0.25">
      <c r="A93" s="140" t="s">
        <v>606</v>
      </c>
      <c r="B93" s="191"/>
      <c r="C93" s="487" t="s">
        <v>840</v>
      </c>
      <c r="D93" s="488"/>
      <c r="E93" s="488"/>
      <c r="F93" s="442"/>
      <c r="G93" s="443"/>
      <c r="H93" s="190"/>
    </row>
    <row r="94" spans="1:8" ht="24" customHeight="1" x14ac:dyDescent="0.25">
      <c r="A94" s="140" t="s">
        <v>606</v>
      </c>
      <c r="B94" s="191"/>
      <c r="C94" s="23" t="s">
        <v>421</v>
      </c>
      <c r="D94" s="23" t="s">
        <v>422</v>
      </c>
      <c r="E94" s="23" t="s">
        <v>855</v>
      </c>
      <c r="F94" s="32" t="s">
        <v>856</v>
      </c>
      <c r="G94" s="80" t="s">
        <v>841</v>
      </c>
      <c r="H94" s="190"/>
    </row>
    <row r="95" spans="1:8" ht="12.75" customHeight="1" x14ac:dyDescent="0.25">
      <c r="A95" s="140" t="s">
        <v>606</v>
      </c>
      <c r="B95" s="104" t="s">
        <v>683</v>
      </c>
      <c r="C95" s="192"/>
      <c r="D95" s="192"/>
      <c r="E95" s="192"/>
      <c r="F95" s="192" t="s">
        <v>1034</v>
      </c>
      <c r="G95" s="193"/>
      <c r="H95" s="190"/>
    </row>
    <row r="96" spans="1:8" ht="12.75" customHeight="1" x14ac:dyDescent="0.25">
      <c r="A96" s="140" t="s">
        <v>606</v>
      </c>
      <c r="B96" s="104" t="s">
        <v>676</v>
      </c>
      <c r="C96" s="192"/>
      <c r="D96" s="192"/>
      <c r="E96" s="192"/>
      <c r="F96" s="192"/>
      <c r="G96" s="193"/>
      <c r="H96" s="190"/>
    </row>
    <row r="97" spans="1:8" ht="12.75" customHeight="1" x14ac:dyDescent="0.25">
      <c r="A97" s="140" t="s">
        <v>606</v>
      </c>
      <c r="B97" s="104" t="s">
        <v>684</v>
      </c>
      <c r="C97" s="192"/>
      <c r="D97" s="192"/>
      <c r="E97" s="192"/>
      <c r="F97" s="192"/>
      <c r="G97" s="193"/>
      <c r="H97" s="190"/>
    </row>
    <row r="98" spans="1:8" ht="26.4" x14ac:dyDescent="0.25">
      <c r="A98" s="140" t="s">
        <v>606</v>
      </c>
      <c r="B98" s="24" t="s">
        <v>685</v>
      </c>
      <c r="C98" s="192"/>
      <c r="D98" s="192"/>
      <c r="E98" s="192"/>
      <c r="F98" s="192"/>
      <c r="G98" s="193"/>
      <c r="H98" s="190"/>
    </row>
    <row r="99" spans="1:8" x14ac:dyDescent="0.25">
      <c r="A99" s="140" t="s">
        <v>606</v>
      </c>
      <c r="B99" s="81" t="s">
        <v>677</v>
      </c>
      <c r="C99" s="192"/>
      <c r="D99" s="192"/>
      <c r="E99" s="192"/>
      <c r="F99" s="192"/>
      <c r="G99" s="193"/>
      <c r="H99" s="190"/>
    </row>
    <row r="100" spans="1:8" ht="12.75" customHeight="1" x14ac:dyDescent="0.25">
      <c r="A100" s="140"/>
      <c r="B100" s="26"/>
      <c r="C100" s="194"/>
      <c r="D100" s="194"/>
      <c r="E100" s="194"/>
      <c r="F100" s="194"/>
      <c r="G100" s="25"/>
      <c r="H100" s="190"/>
    </row>
    <row r="101" spans="1:8" ht="39" customHeight="1" x14ac:dyDescent="0.25">
      <c r="A101" s="150" t="s">
        <v>468</v>
      </c>
      <c r="B101" s="477" t="s">
        <v>984</v>
      </c>
      <c r="C101" s="477"/>
      <c r="D101" s="477"/>
      <c r="E101" s="477"/>
      <c r="F101" s="477"/>
      <c r="G101" s="477"/>
      <c r="H101" s="190"/>
    </row>
    <row r="102" spans="1:8" s="198" customFormat="1" ht="18.75" customHeight="1" x14ac:dyDescent="0.25">
      <c r="A102" s="150" t="s">
        <v>468</v>
      </c>
      <c r="B102" s="483" t="s">
        <v>928</v>
      </c>
      <c r="C102" s="483"/>
      <c r="D102" s="483"/>
      <c r="E102" s="195"/>
      <c r="F102" s="196"/>
      <c r="G102" s="197"/>
      <c r="H102" s="190"/>
    </row>
    <row r="103" spans="1:8" s="198" customFormat="1" ht="12.75" customHeight="1" x14ac:dyDescent="0.25">
      <c r="A103" s="150" t="s">
        <v>468</v>
      </c>
      <c r="B103" s="483" t="s">
        <v>929</v>
      </c>
      <c r="C103" s="483"/>
      <c r="D103" s="483"/>
      <c r="E103" s="195"/>
      <c r="F103" s="196"/>
      <c r="G103" s="197"/>
      <c r="H103" s="190"/>
    </row>
    <row r="104" spans="1:8" s="198" customFormat="1" ht="12.75" customHeight="1" x14ac:dyDescent="0.25">
      <c r="A104" s="150" t="s">
        <v>468</v>
      </c>
      <c r="B104" s="483" t="s">
        <v>930</v>
      </c>
      <c r="C104" s="483"/>
      <c r="D104" s="483"/>
      <c r="E104" s="195"/>
      <c r="F104" s="196"/>
      <c r="G104" s="197"/>
      <c r="H104" s="190"/>
    </row>
    <row r="105" spans="1:8" s="198" customFormat="1" ht="12.75" customHeight="1" x14ac:dyDescent="0.25">
      <c r="A105" s="150"/>
      <c r="B105" s="141"/>
      <c r="C105" s="141"/>
      <c r="D105" s="141"/>
      <c r="E105" s="196"/>
      <c r="F105" s="196"/>
      <c r="G105" s="199"/>
      <c r="H105" s="190"/>
    </row>
    <row r="106" spans="1:8" s="198" customFormat="1" ht="12.75" customHeight="1" x14ac:dyDescent="0.25">
      <c r="A106" s="150"/>
      <c r="B106" s="141"/>
      <c r="C106" s="141"/>
      <c r="D106" s="141"/>
      <c r="E106" s="196"/>
      <c r="F106" s="196"/>
      <c r="G106" s="199"/>
      <c r="H106" s="190"/>
    </row>
    <row r="107" spans="1:8" s="198" customFormat="1" ht="12.75" customHeight="1" x14ac:dyDescent="0.25">
      <c r="A107" s="150"/>
      <c r="B107" s="141"/>
      <c r="C107" s="141"/>
      <c r="D107" s="141"/>
      <c r="E107" s="196"/>
      <c r="F107" s="196"/>
      <c r="G107" s="199"/>
      <c r="H107" s="190"/>
    </row>
    <row r="108" spans="1:8" s="198" customFormat="1" ht="12.75" customHeight="1" x14ac:dyDescent="0.25">
      <c r="A108" s="150"/>
      <c r="B108" s="141"/>
      <c r="C108" s="141"/>
      <c r="D108" s="141"/>
      <c r="E108" s="196"/>
      <c r="F108" s="196"/>
      <c r="G108" s="199"/>
      <c r="H108" s="190"/>
    </row>
    <row r="109" spans="1:8" s="198" customFormat="1" ht="12.75" customHeight="1" x14ac:dyDescent="0.25">
      <c r="A109" s="150" t="s">
        <v>468</v>
      </c>
      <c r="B109" s="482" t="s">
        <v>934</v>
      </c>
      <c r="C109" s="482"/>
      <c r="D109" s="482"/>
      <c r="E109" s="482"/>
      <c r="F109" s="482"/>
      <c r="G109" s="482"/>
      <c r="H109" s="190"/>
    </row>
    <row r="110" spans="1:8" s="198" customFormat="1" ht="12.75" customHeight="1" x14ac:dyDescent="0.25">
      <c r="A110" s="150"/>
      <c r="B110" s="520" t="s">
        <v>985</v>
      </c>
      <c r="C110" s="521"/>
      <c r="D110" s="521"/>
      <c r="E110" s="521"/>
      <c r="F110" s="521"/>
      <c r="G110" s="521"/>
      <c r="H110" s="190"/>
    </row>
    <row r="111" spans="1:8" s="198" customFormat="1" ht="12.75" customHeight="1" x14ac:dyDescent="0.25">
      <c r="A111" s="150"/>
      <c r="B111" s="521" t="s">
        <v>935</v>
      </c>
      <c r="C111" s="521"/>
      <c r="D111" s="521"/>
      <c r="E111" s="521"/>
      <c r="F111" s="521"/>
      <c r="G111" s="521"/>
      <c r="H111" s="190"/>
    </row>
    <row r="112" spans="1:8" s="198" customFormat="1" ht="12.75" customHeight="1" x14ac:dyDescent="0.25">
      <c r="A112" s="150" t="s">
        <v>468</v>
      </c>
      <c r="B112" s="482" t="s">
        <v>931</v>
      </c>
      <c r="C112" s="482"/>
      <c r="D112" s="482"/>
      <c r="E112" s="195"/>
      <c r="F112" s="196"/>
      <c r="G112" s="199"/>
      <c r="H112" s="190"/>
    </row>
    <row r="113" spans="1:8" s="198" customFormat="1" ht="12.75" customHeight="1" x14ac:dyDescent="0.25">
      <c r="A113" s="150" t="s">
        <v>468</v>
      </c>
      <c r="B113" s="482" t="s">
        <v>932</v>
      </c>
      <c r="C113" s="482"/>
      <c r="D113" s="482"/>
      <c r="E113" s="195"/>
      <c r="F113" s="196"/>
      <c r="G113" s="199"/>
      <c r="H113" s="190"/>
    </row>
    <row r="114" spans="1:8" s="198" customFormat="1" ht="12.75" customHeight="1" x14ac:dyDescent="0.25">
      <c r="A114" s="150" t="s">
        <v>468</v>
      </c>
      <c r="B114" s="482" t="s">
        <v>933</v>
      </c>
      <c r="C114" s="482"/>
      <c r="D114" s="482"/>
      <c r="E114" s="195"/>
      <c r="F114" s="196"/>
      <c r="G114" s="199"/>
      <c r="H114" s="190"/>
    </row>
    <row r="115" spans="1:8" s="198" customFormat="1" ht="12.75" customHeight="1" x14ac:dyDescent="0.25">
      <c r="A115" s="150"/>
      <c r="B115" s="141"/>
      <c r="C115" s="141"/>
      <c r="D115" s="141"/>
      <c r="E115" s="196"/>
      <c r="F115" s="200"/>
      <c r="G115" s="25"/>
      <c r="H115" s="190"/>
    </row>
    <row r="116" spans="1:8" s="198" customFormat="1" ht="12.75" customHeight="1" x14ac:dyDescent="0.25">
      <c r="A116" s="150"/>
      <c r="B116" s="141"/>
      <c r="C116" s="141"/>
      <c r="D116" s="141"/>
      <c r="E116" s="196"/>
      <c r="F116" s="200"/>
      <c r="G116" s="25"/>
      <c r="H116" s="190"/>
    </row>
    <row r="117" spans="1:8" s="198" customFormat="1" ht="12.75" customHeight="1" x14ac:dyDescent="0.25">
      <c r="A117" s="143"/>
      <c r="B117" s="93"/>
      <c r="C117" s="200"/>
      <c r="D117" s="200"/>
      <c r="E117" s="200"/>
      <c r="F117" s="200"/>
      <c r="G117" s="25"/>
      <c r="H117" s="190"/>
    </row>
    <row r="118" spans="1:8" s="198" customFormat="1" ht="12.75" customHeight="1" thickBot="1" x14ac:dyDescent="0.3">
      <c r="A118" s="150" t="s">
        <v>436</v>
      </c>
      <c r="B118" s="482" t="s">
        <v>686</v>
      </c>
      <c r="C118" s="482"/>
      <c r="D118" s="482"/>
      <c r="E118" s="482"/>
      <c r="F118" s="482"/>
      <c r="G118" s="482"/>
      <c r="H118" s="190"/>
    </row>
    <row r="119" spans="1:8" s="198" customFormat="1" ht="12.75" customHeight="1" x14ac:dyDescent="0.25">
      <c r="A119" s="150" t="s">
        <v>436</v>
      </c>
      <c r="B119" s="141"/>
      <c r="C119" s="141"/>
      <c r="D119" s="141"/>
      <c r="E119" s="201" t="s">
        <v>93</v>
      </c>
      <c r="F119" s="202" t="s">
        <v>94</v>
      </c>
      <c r="G119" s="141"/>
      <c r="H119" s="190"/>
    </row>
    <row r="120" spans="1:8" s="198" customFormat="1" ht="13.5" customHeight="1" x14ac:dyDescent="0.25">
      <c r="A120" s="150" t="s">
        <v>436</v>
      </c>
      <c r="B120" s="476" t="s">
        <v>687</v>
      </c>
      <c r="C120" s="468"/>
      <c r="D120" s="469"/>
      <c r="E120" s="203"/>
      <c r="F120" s="204"/>
      <c r="G120" s="25"/>
      <c r="H120" s="190"/>
    </row>
    <row r="121" spans="1:8" s="198" customFormat="1" ht="12.75" customHeight="1" x14ac:dyDescent="0.25">
      <c r="A121" s="150" t="s">
        <v>436</v>
      </c>
      <c r="B121" s="476" t="s">
        <v>688</v>
      </c>
      <c r="C121" s="468"/>
      <c r="D121" s="469"/>
      <c r="E121" s="203"/>
      <c r="F121" s="204"/>
      <c r="G121" s="25"/>
      <c r="H121" s="190"/>
    </row>
    <row r="122" spans="1:8" s="198" customFormat="1" ht="15.75" customHeight="1" x14ac:dyDescent="0.25">
      <c r="A122" s="150" t="s">
        <v>436</v>
      </c>
      <c r="B122" s="441" t="s">
        <v>689</v>
      </c>
      <c r="C122" s="492"/>
      <c r="D122" s="493"/>
      <c r="E122" s="203"/>
      <c r="F122" s="204"/>
      <c r="G122" s="25"/>
      <c r="H122" s="190"/>
    </row>
    <row r="123" spans="1:8" s="198" customFormat="1" ht="12.75" customHeight="1" x14ac:dyDescent="0.25">
      <c r="A123" s="150" t="s">
        <v>436</v>
      </c>
      <c r="B123" s="454" t="s">
        <v>690</v>
      </c>
      <c r="C123" s="451"/>
      <c r="D123" s="452"/>
      <c r="E123" s="203"/>
      <c r="F123" s="204"/>
      <c r="G123" s="25"/>
      <c r="H123" s="190"/>
    </row>
    <row r="124" spans="1:8" s="198" customFormat="1" ht="28.5" customHeight="1" x14ac:dyDescent="0.25">
      <c r="A124" s="150" t="s">
        <v>436</v>
      </c>
      <c r="B124" s="453" t="s">
        <v>691</v>
      </c>
      <c r="C124" s="442"/>
      <c r="D124" s="443"/>
      <c r="E124" s="203"/>
      <c r="F124" s="204"/>
      <c r="G124" s="25"/>
      <c r="H124" s="190"/>
    </row>
    <row r="125" spans="1:8" s="198" customFormat="1" ht="15" customHeight="1" x14ac:dyDescent="0.25">
      <c r="A125" s="150" t="s">
        <v>436</v>
      </c>
      <c r="B125" s="454" t="s">
        <v>692</v>
      </c>
      <c r="C125" s="451"/>
      <c r="D125" s="452"/>
      <c r="E125" s="203"/>
      <c r="F125" s="204"/>
      <c r="G125" s="25"/>
      <c r="H125" s="190"/>
    </row>
    <row r="126" spans="1:8" s="198" customFormat="1" ht="12.75" customHeight="1" thickBot="1" x14ac:dyDescent="0.3">
      <c r="A126" s="150" t="s">
        <v>436</v>
      </c>
      <c r="B126" s="454" t="s">
        <v>427</v>
      </c>
      <c r="C126" s="451"/>
      <c r="D126" s="452"/>
      <c r="E126" s="205"/>
      <c r="F126" s="206"/>
      <c r="G126" s="25"/>
      <c r="H126" s="190"/>
    </row>
    <row r="127" spans="1:8" s="198" customFormat="1" ht="12.75" customHeight="1" x14ac:dyDescent="0.25">
      <c r="A127" s="140"/>
      <c r="B127" s="26"/>
      <c r="C127" s="194"/>
      <c r="D127" s="194"/>
      <c r="E127" s="194"/>
      <c r="F127" s="194"/>
      <c r="G127" s="190"/>
      <c r="H127" s="190"/>
    </row>
    <row r="128" spans="1:8" x14ac:dyDescent="0.25">
      <c r="A128" s="140" t="s">
        <v>437</v>
      </c>
      <c r="B128" s="463" t="s">
        <v>693</v>
      </c>
      <c r="C128" s="464"/>
      <c r="D128" s="464"/>
      <c r="E128" s="464"/>
      <c r="F128" s="464"/>
      <c r="G128" s="190"/>
      <c r="H128" s="190"/>
    </row>
    <row r="129" spans="1:8" x14ac:dyDescent="0.25">
      <c r="A129" s="140" t="s">
        <v>437</v>
      </c>
      <c r="B129" s="142"/>
      <c r="C129" s="172" t="s">
        <v>469</v>
      </c>
      <c r="D129" s="172" t="s">
        <v>470</v>
      </c>
      <c r="E129" s="170"/>
      <c r="F129" s="170"/>
      <c r="G129" s="190"/>
      <c r="H129" s="190"/>
    </row>
    <row r="130" spans="1:8" x14ac:dyDescent="0.25">
      <c r="A130" s="140"/>
      <c r="B130" s="25"/>
      <c r="C130" s="193" t="s">
        <v>1034</v>
      </c>
      <c r="D130" s="193"/>
      <c r="E130" s="190"/>
      <c r="F130" s="190"/>
      <c r="G130" s="190"/>
      <c r="H130" s="190"/>
    </row>
    <row r="131" spans="1:8" x14ac:dyDescent="0.25">
      <c r="C131" s="207"/>
      <c r="D131" s="208"/>
      <c r="E131" s="91"/>
      <c r="F131" s="171"/>
      <c r="H131" s="190"/>
    </row>
    <row r="132" spans="1:8" x14ac:dyDescent="0.25">
      <c r="A132" s="140" t="s">
        <v>678</v>
      </c>
      <c r="B132" s="444" t="s">
        <v>682</v>
      </c>
      <c r="C132" s="429"/>
      <c r="D132" s="429"/>
      <c r="E132" s="396">
        <v>43862</v>
      </c>
      <c r="F132" s="171"/>
    </row>
    <row r="133" spans="1:8" ht="27" customHeight="1" x14ac:dyDescent="0.25">
      <c r="A133" s="140" t="s">
        <v>678</v>
      </c>
      <c r="B133" s="429" t="s">
        <v>681</v>
      </c>
      <c r="C133" s="429"/>
      <c r="D133" s="429"/>
      <c r="E133" s="396">
        <v>43862</v>
      </c>
      <c r="F133" s="171"/>
    </row>
    <row r="134" spans="1:8" ht="27" customHeight="1" x14ac:dyDescent="0.25">
      <c r="A134" s="140"/>
      <c r="B134" s="92"/>
      <c r="C134" s="92"/>
      <c r="D134" s="92"/>
      <c r="E134" s="210"/>
      <c r="F134" s="171"/>
    </row>
    <row r="135" spans="1:8" ht="13.5" customHeight="1" x14ac:dyDescent="0.25">
      <c r="A135" s="140" t="s">
        <v>680</v>
      </c>
      <c r="B135" s="460" t="s">
        <v>438</v>
      </c>
      <c r="C135" s="461"/>
      <c r="D135" s="461"/>
      <c r="E135" s="461"/>
      <c r="F135" s="462"/>
    </row>
    <row r="136" spans="1:8" ht="27" customHeight="1" x14ac:dyDescent="0.25">
      <c r="A136" s="140" t="s">
        <v>680</v>
      </c>
      <c r="B136" s="457"/>
      <c r="C136" s="458"/>
      <c r="D136" s="458"/>
      <c r="E136" s="458"/>
      <c r="F136" s="459"/>
    </row>
    <row r="137" spans="1:8" x14ac:dyDescent="0.25">
      <c r="A137" s="140"/>
      <c r="B137" s="211"/>
      <c r="C137" s="211"/>
      <c r="D137" s="211"/>
      <c r="E137" s="210"/>
      <c r="F137" s="171"/>
    </row>
    <row r="138" spans="1:8" ht="15.75" customHeight="1" x14ac:dyDescent="0.25">
      <c r="A138" s="95" t="s">
        <v>694</v>
      </c>
      <c r="B138" s="456" t="s">
        <v>6</v>
      </c>
      <c r="C138" s="456"/>
      <c r="D138" s="456"/>
      <c r="E138" s="456"/>
      <c r="F138" s="456"/>
      <c r="G138" s="190"/>
    </row>
    <row r="139" spans="1:8" ht="17.25" customHeight="1" x14ac:dyDescent="0.25">
      <c r="A139" s="95" t="s">
        <v>694</v>
      </c>
      <c r="B139" s="445" t="s">
        <v>7</v>
      </c>
      <c r="C139" s="455"/>
      <c r="D139" s="455"/>
      <c r="E139" s="212"/>
      <c r="F139" s="190"/>
    </row>
    <row r="140" spans="1:8" x14ac:dyDescent="0.25">
      <c r="A140" s="95" t="s">
        <v>694</v>
      </c>
      <c r="B140" s="441" t="s">
        <v>604</v>
      </c>
      <c r="C140" s="442"/>
      <c r="D140" s="443"/>
      <c r="E140" s="172"/>
      <c r="F140" s="190"/>
    </row>
    <row r="141" spans="1:8" x14ac:dyDescent="0.25">
      <c r="A141" s="95" t="s">
        <v>694</v>
      </c>
      <c r="B141" s="441" t="s">
        <v>679</v>
      </c>
      <c r="C141" s="442"/>
      <c r="D141" s="443"/>
      <c r="E141" s="172"/>
    </row>
    <row r="142" spans="1:8" x14ac:dyDescent="0.25">
      <c r="A142" s="95" t="s">
        <v>694</v>
      </c>
      <c r="B142" s="441" t="s">
        <v>8</v>
      </c>
      <c r="C142" s="442"/>
      <c r="D142" s="443"/>
      <c r="E142" s="172"/>
    </row>
    <row r="143" spans="1:8" x14ac:dyDescent="0.25">
      <c r="A143" s="95" t="s">
        <v>694</v>
      </c>
      <c r="B143" s="450" t="s">
        <v>9</v>
      </c>
      <c r="C143" s="442"/>
      <c r="D143" s="443"/>
      <c r="E143" s="209"/>
      <c r="F143" s="171"/>
    </row>
    <row r="144" spans="1:8" x14ac:dyDescent="0.25">
      <c r="A144" s="95" t="s">
        <v>694</v>
      </c>
      <c r="B144" s="441" t="s">
        <v>10</v>
      </c>
      <c r="C144" s="451"/>
      <c r="D144" s="452"/>
      <c r="E144" s="172"/>
    </row>
    <row r="145" spans="1:11" x14ac:dyDescent="0.25">
      <c r="A145" s="95" t="s">
        <v>694</v>
      </c>
      <c r="B145" s="445" t="s">
        <v>11</v>
      </c>
      <c r="C145" s="446"/>
      <c r="D145" s="446"/>
      <c r="E145" s="177"/>
    </row>
    <row r="146" spans="1:11" x14ac:dyDescent="0.25">
      <c r="A146" s="140"/>
      <c r="B146" s="92"/>
      <c r="C146" s="92"/>
      <c r="D146" s="92"/>
      <c r="E146" s="210"/>
      <c r="F146" s="171"/>
    </row>
    <row r="147" spans="1:11" ht="15.6" x14ac:dyDescent="0.3">
      <c r="B147" s="14" t="s">
        <v>894</v>
      </c>
      <c r="C147" s="207"/>
      <c r="D147" s="213"/>
      <c r="F147" s="171"/>
    </row>
    <row r="148" spans="1:11" ht="39" customHeight="1" x14ac:dyDescent="0.25">
      <c r="B148" s="449" t="s">
        <v>986</v>
      </c>
      <c r="C148" s="433"/>
      <c r="D148" s="433"/>
      <c r="E148" s="433"/>
      <c r="F148" s="433"/>
    </row>
    <row r="149" spans="1:11" ht="41.25" customHeight="1" x14ac:dyDescent="0.3">
      <c r="B149" s="14"/>
      <c r="C149" s="207"/>
      <c r="D149" s="213"/>
      <c r="F149" s="171"/>
    </row>
    <row r="150" spans="1:11" ht="132.6" customHeight="1" x14ac:dyDescent="0.25">
      <c r="A150" s="140" t="s">
        <v>590</v>
      </c>
      <c r="B150" s="447" t="s">
        <v>987</v>
      </c>
      <c r="C150" s="447"/>
      <c r="D150" s="447"/>
      <c r="E150" s="447"/>
      <c r="F150" s="447"/>
      <c r="H150" s="214"/>
      <c r="I150" s="174"/>
      <c r="J150" s="174"/>
      <c r="K150" s="174"/>
    </row>
    <row r="151" spans="1:11" ht="13.5" customHeight="1" x14ac:dyDescent="0.25">
      <c r="A151" s="140"/>
      <c r="B151" s="148"/>
      <c r="C151" s="153"/>
      <c r="D151" s="153"/>
      <c r="E151" s="153"/>
      <c r="F151" s="153"/>
      <c r="H151" s="215"/>
    </row>
    <row r="152" spans="1:11" x14ac:dyDescent="0.25">
      <c r="A152" s="140" t="s">
        <v>590</v>
      </c>
      <c r="B152" s="55" t="s">
        <v>895</v>
      </c>
      <c r="C152" s="216">
        <f>F152/680</f>
        <v>0.62794117647058822</v>
      </c>
      <c r="D152" s="444" t="s">
        <v>896</v>
      </c>
      <c r="E152" s="429"/>
      <c r="F152" s="217">
        <v>427</v>
      </c>
    </row>
    <row r="153" spans="1:11" x14ac:dyDescent="0.25">
      <c r="A153" s="140" t="s">
        <v>590</v>
      </c>
      <c r="B153" s="55" t="s">
        <v>897</v>
      </c>
      <c r="C153" s="216">
        <f>F153/680</f>
        <v>0.40735294117647058</v>
      </c>
      <c r="D153" s="444" t="s">
        <v>250</v>
      </c>
      <c r="E153" s="429"/>
      <c r="F153" s="217">
        <v>277</v>
      </c>
    </row>
    <row r="154" spans="1:11" x14ac:dyDescent="0.25">
      <c r="A154" s="140"/>
      <c r="B154" s="148"/>
      <c r="C154" s="153"/>
      <c r="D154" s="153"/>
      <c r="E154" s="153"/>
      <c r="F154" s="153"/>
    </row>
    <row r="155" spans="1:11" x14ac:dyDescent="0.25">
      <c r="A155" s="140" t="s">
        <v>590</v>
      </c>
      <c r="B155" s="20"/>
      <c r="C155" s="218" t="s">
        <v>251</v>
      </c>
      <c r="D155" s="218" t="s">
        <v>252</v>
      </c>
    </row>
    <row r="156" spans="1:11" x14ac:dyDescent="0.25">
      <c r="A156" s="140"/>
      <c r="B156" s="159" t="s">
        <v>988</v>
      </c>
      <c r="C156" s="218">
        <f>C157+C158</f>
        <v>1270</v>
      </c>
      <c r="D156" s="218">
        <f>D157+D158</f>
        <v>1450</v>
      </c>
    </row>
    <row r="157" spans="1:11" ht="26.4" x14ac:dyDescent="0.25">
      <c r="A157" s="140" t="s">
        <v>590</v>
      </c>
      <c r="B157" s="164" t="s">
        <v>953</v>
      </c>
      <c r="C157" s="161">
        <v>650</v>
      </c>
      <c r="D157" s="161">
        <v>730</v>
      </c>
    </row>
    <row r="158" spans="1:11" x14ac:dyDescent="0.25">
      <c r="A158" s="140" t="s">
        <v>590</v>
      </c>
      <c r="B158" s="158" t="s">
        <v>386</v>
      </c>
      <c r="C158" s="161">
        <v>620</v>
      </c>
      <c r="D158" s="161">
        <v>720</v>
      </c>
    </row>
    <row r="159" spans="1:11" x14ac:dyDescent="0.25">
      <c r="A159" s="140" t="s">
        <v>590</v>
      </c>
      <c r="B159" s="158" t="s">
        <v>253</v>
      </c>
      <c r="C159" s="161">
        <v>28</v>
      </c>
      <c r="D159" s="161">
        <v>33</v>
      </c>
    </row>
    <row r="160" spans="1:11" x14ac:dyDescent="0.25">
      <c r="A160" s="140" t="s">
        <v>590</v>
      </c>
      <c r="B160" s="158" t="s">
        <v>255</v>
      </c>
      <c r="C160" s="161"/>
      <c r="D160" s="161"/>
    </row>
    <row r="161" spans="1:6" x14ac:dyDescent="0.25">
      <c r="A161" s="140" t="s">
        <v>590</v>
      </c>
      <c r="B161" s="158" t="s">
        <v>254</v>
      </c>
      <c r="C161" s="161"/>
      <c r="D161" s="161"/>
    </row>
    <row r="162" spans="1:6" x14ac:dyDescent="0.25">
      <c r="A162" s="140" t="s">
        <v>590</v>
      </c>
      <c r="B162" s="159" t="s">
        <v>428</v>
      </c>
      <c r="C162" s="161"/>
      <c r="D162" s="161"/>
    </row>
    <row r="163" spans="1:6" x14ac:dyDescent="0.25">
      <c r="C163" s="219"/>
      <c r="D163" s="219"/>
    </row>
    <row r="164" spans="1:6" x14ac:dyDescent="0.25">
      <c r="A164" s="140" t="s">
        <v>590</v>
      </c>
      <c r="B164" s="448" t="s">
        <v>298</v>
      </c>
      <c r="C164" s="448"/>
      <c r="D164" s="448"/>
      <c r="E164" s="448"/>
      <c r="F164" s="448"/>
    </row>
    <row r="165" spans="1:6" x14ac:dyDescent="0.25">
      <c r="A165" s="140" t="s">
        <v>590</v>
      </c>
      <c r="B165" s="20"/>
      <c r="C165" s="133" t="s">
        <v>988</v>
      </c>
      <c r="D165" s="145"/>
      <c r="E165" s="145"/>
      <c r="F165" s="145"/>
    </row>
    <row r="166" spans="1:6" x14ac:dyDescent="0.25">
      <c r="A166" s="140" t="s">
        <v>590</v>
      </c>
      <c r="B166" s="135" t="s">
        <v>989</v>
      </c>
      <c r="C166" s="397">
        <v>0.42699999999999999</v>
      </c>
      <c r="D166" s="145"/>
      <c r="E166" s="145"/>
      <c r="F166" s="145"/>
    </row>
    <row r="167" spans="1:6" x14ac:dyDescent="0.25">
      <c r="A167" s="140" t="s">
        <v>590</v>
      </c>
      <c r="B167" s="135" t="s">
        <v>990</v>
      </c>
      <c r="C167" s="397">
        <v>0.47799999999999998</v>
      </c>
      <c r="D167" s="145"/>
      <c r="E167" s="145"/>
      <c r="F167" s="145"/>
    </row>
    <row r="168" spans="1:6" x14ac:dyDescent="0.25">
      <c r="A168" s="140" t="s">
        <v>590</v>
      </c>
      <c r="B168" s="135" t="s">
        <v>991</v>
      </c>
      <c r="C168" s="397">
        <v>8.7999999999999995E-2</v>
      </c>
      <c r="D168" s="145"/>
      <c r="E168" s="145"/>
      <c r="F168" s="145"/>
    </row>
    <row r="169" spans="1:6" x14ac:dyDescent="0.25">
      <c r="A169" s="140" t="s">
        <v>590</v>
      </c>
      <c r="B169" s="135" t="s">
        <v>992</v>
      </c>
      <c r="C169" s="397">
        <v>2E-3</v>
      </c>
      <c r="D169" s="145"/>
      <c r="E169" s="145"/>
      <c r="F169" s="145"/>
    </row>
    <row r="170" spans="1:6" x14ac:dyDescent="0.25">
      <c r="A170" s="140" t="s">
        <v>590</v>
      </c>
      <c r="B170" s="135" t="s">
        <v>993</v>
      </c>
      <c r="C170" s="397">
        <v>5.0000000000000001E-3</v>
      </c>
      <c r="D170" s="145"/>
      <c r="E170" s="145"/>
      <c r="F170" s="145"/>
    </row>
    <row r="171" spans="1:6" x14ac:dyDescent="0.25">
      <c r="A171" s="140" t="s">
        <v>590</v>
      </c>
      <c r="B171" s="135" t="s">
        <v>994</v>
      </c>
      <c r="C171" s="55"/>
      <c r="D171" s="145"/>
      <c r="E171" s="145"/>
      <c r="F171" s="145"/>
    </row>
    <row r="172" spans="1:6" x14ac:dyDescent="0.25">
      <c r="A172" s="140"/>
      <c r="B172" s="159" t="s">
        <v>655</v>
      </c>
      <c r="C172" s="132">
        <f>SUM(C166:C171)</f>
        <v>1</v>
      </c>
      <c r="D172" s="145"/>
      <c r="E172" s="145"/>
      <c r="F172" s="145"/>
    </row>
    <row r="173" spans="1:6" ht="39.6" x14ac:dyDescent="0.25">
      <c r="A173" s="140" t="s">
        <v>590</v>
      </c>
      <c r="B173" s="134"/>
      <c r="C173" s="220" t="s">
        <v>953</v>
      </c>
      <c r="D173" s="218" t="s">
        <v>386</v>
      </c>
      <c r="E173" s="221"/>
    </row>
    <row r="174" spans="1:6" x14ac:dyDescent="0.25">
      <c r="A174" s="140" t="s">
        <v>590</v>
      </c>
      <c r="B174" s="158" t="s">
        <v>256</v>
      </c>
      <c r="C174" s="222">
        <v>0.497</v>
      </c>
      <c r="D174" s="222">
        <v>0.38700000000000001</v>
      </c>
      <c r="E174" s="223"/>
    </row>
    <row r="175" spans="1:6" x14ac:dyDescent="0.25">
      <c r="A175" s="140" t="s">
        <v>590</v>
      </c>
      <c r="B175" s="158" t="s">
        <v>257</v>
      </c>
      <c r="C175" s="222">
        <v>0.42599999999999999</v>
      </c>
      <c r="D175" s="222">
        <v>0.45700000000000002</v>
      </c>
      <c r="E175" s="223"/>
    </row>
    <row r="176" spans="1:6" x14ac:dyDescent="0.25">
      <c r="A176" s="140" t="s">
        <v>590</v>
      </c>
      <c r="B176" s="158" t="s">
        <v>389</v>
      </c>
      <c r="C176" s="222">
        <v>7.6999999999999999E-2</v>
      </c>
      <c r="D176" s="222">
        <v>0.14899999999999999</v>
      </c>
      <c r="E176" s="223"/>
    </row>
    <row r="177" spans="1:6" x14ac:dyDescent="0.25">
      <c r="A177" s="140" t="s">
        <v>590</v>
      </c>
      <c r="B177" s="158" t="s">
        <v>390</v>
      </c>
      <c r="C177" s="222"/>
      <c r="D177" s="222">
        <v>7.0000000000000001E-3</v>
      </c>
      <c r="E177" s="223"/>
    </row>
    <row r="178" spans="1:6" x14ac:dyDescent="0.25">
      <c r="A178" s="140" t="s">
        <v>590</v>
      </c>
      <c r="B178" s="158" t="s">
        <v>391</v>
      </c>
      <c r="C178" s="222"/>
      <c r="D178" s="222"/>
      <c r="E178" s="223"/>
    </row>
    <row r="179" spans="1:6" x14ac:dyDescent="0.25">
      <c r="A179" s="140" t="s">
        <v>590</v>
      </c>
      <c r="B179" s="158" t="s">
        <v>392</v>
      </c>
      <c r="C179" s="222"/>
      <c r="D179" s="222"/>
      <c r="E179" s="223"/>
    </row>
    <row r="180" spans="1:6" x14ac:dyDescent="0.25">
      <c r="B180" s="159" t="s">
        <v>655</v>
      </c>
      <c r="C180" s="222">
        <f>SUM(C174:C179)</f>
        <v>1</v>
      </c>
      <c r="D180" s="222">
        <f>SUM(D174:D179)</f>
        <v>1</v>
      </c>
      <c r="E180" s="223"/>
    </row>
    <row r="181" spans="1:6" x14ac:dyDescent="0.25">
      <c r="A181" s="140" t="s">
        <v>590</v>
      </c>
      <c r="B181" s="20"/>
      <c r="C181" s="218" t="s">
        <v>253</v>
      </c>
      <c r="D181" s="218" t="s">
        <v>254</v>
      </c>
      <c r="E181" s="218" t="s">
        <v>255</v>
      </c>
    </row>
    <row r="182" spans="1:6" x14ac:dyDescent="0.25">
      <c r="A182" s="140" t="s">
        <v>590</v>
      </c>
      <c r="B182" s="158" t="s">
        <v>393</v>
      </c>
      <c r="C182" s="224">
        <f>0.087+0.112+0.123+0.141+0.134+0.032+0.018</f>
        <v>0.64700000000000002</v>
      </c>
      <c r="D182" s="224"/>
      <c r="E182" s="224"/>
    </row>
    <row r="183" spans="1:6" x14ac:dyDescent="0.25">
      <c r="A183" s="140" t="s">
        <v>590</v>
      </c>
      <c r="B183" s="158" t="s">
        <v>394</v>
      </c>
      <c r="C183" s="224">
        <v>0.318</v>
      </c>
      <c r="D183" s="224"/>
      <c r="E183" s="224"/>
    </row>
    <row r="184" spans="1:6" x14ac:dyDescent="0.25">
      <c r="A184" s="140" t="s">
        <v>590</v>
      </c>
      <c r="B184" s="158" t="s">
        <v>395</v>
      </c>
      <c r="C184" s="224">
        <v>3.1E-2</v>
      </c>
      <c r="D184" s="224"/>
      <c r="E184" s="224"/>
    </row>
    <row r="185" spans="1:6" x14ac:dyDescent="0.25">
      <c r="A185" s="140" t="s">
        <v>590</v>
      </c>
      <c r="B185" s="225" t="s">
        <v>396</v>
      </c>
      <c r="C185" s="224">
        <v>4.0000000000000001E-3</v>
      </c>
      <c r="D185" s="224"/>
      <c r="E185" s="224"/>
    </row>
    <row r="186" spans="1:6" x14ac:dyDescent="0.25">
      <c r="A186" s="140" t="s">
        <v>590</v>
      </c>
      <c r="B186" s="225" t="s">
        <v>397</v>
      </c>
      <c r="C186" s="224"/>
      <c r="D186" s="224"/>
      <c r="E186" s="224"/>
    </row>
    <row r="187" spans="1:6" x14ac:dyDescent="0.25">
      <c r="A187" s="140" t="s">
        <v>590</v>
      </c>
      <c r="B187" s="158" t="s">
        <v>398</v>
      </c>
      <c r="C187" s="224"/>
      <c r="D187" s="224"/>
      <c r="E187" s="224"/>
    </row>
    <row r="188" spans="1:6" x14ac:dyDescent="0.25">
      <c r="B188" s="158" t="s">
        <v>655</v>
      </c>
      <c r="C188" s="222">
        <f>SUM(C182:C187)</f>
        <v>1</v>
      </c>
      <c r="D188" s="222">
        <f>SUM(D182:D187)</f>
        <v>0</v>
      </c>
      <c r="E188" s="222">
        <f>SUM(E182:E187)</f>
        <v>0</v>
      </c>
    </row>
    <row r="189" spans="1:6" ht="46.5" customHeight="1" x14ac:dyDescent="0.25">
      <c r="A189" s="140" t="s">
        <v>591</v>
      </c>
      <c r="B189" s="433" t="s">
        <v>120</v>
      </c>
      <c r="C189" s="433"/>
      <c r="D189" s="433"/>
      <c r="E189" s="433"/>
      <c r="F189" s="433"/>
    </row>
    <row r="190" spans="1:6" x14ac:dyDescent="0.25">
      <c r="A190" s="140" t="s">
        <v>591</v>
      </c>
      <c r="B190" s="470" t="s">
        <v>399</v>
      </c>
      <c r="C190" s="470"/>
      <c r="D190" s="470"/>
      <c r="E190" s="226">
        <v>0.51</v>
      </c>
      <c r="F190" s="207"/>
    </row>
    <row r="191" spans="1:6" x14ac:dyDescent="0.25">
      <c r="A191" s="140" t="s">
        <v>591</v>
      </c>
      <c r="B191" s="429" t="s">
        <v>400</v>
      </c>
      <c r="C191" s="429"/>
      <c r="D191" s="429"/>
      <c r="E191" s="226">
        <v>0.82</v>
      </c>
      <c r="F191" s="207"/>
    </row>
    <row r="192" spans="1:6" x14ac:dyDescent="0.25">
      <c r="A192" s="140" t="s">
        <v>591</v>
      </c>
      <c r="B192" s="429" t="s">
        <v>401</v>
      </c>
      <c r="C192" s="429"/>
      <c r="D192" s="429"/>
      <c r="E192" s="226">
        <v>0.96</v>
      </c>
      <c r="F192" s="227" t="s">
        <v>471</v>
      </c>
    </row>
    <row r="193" spans="1:6" x14ac:dyDescent="0.25">
      <c r="A193" s="140" t="s">
        <v>591</v>
      </c>
      <c r="B193" s="429" t="s">
        <v>278</v>
      </c>
      <c r="C193" s="429"/>
      <c r="D193" s="429"/>
      <c r="E193" s="226">
        <v>0.04</v>
      </c>
      <c r="F193" s="227" t="s">
        <v>472</v>
      </c>
    </row>
    <row r="194" spans="1:6" x14ac:dyDescent="0.25">
      <c r="A194" s="140" t="s">
        <v>591</v>
      </c>
      <c r="B194" s="429" t="s">
        <v>279</v>
      </c>
      <c r="C194" s="429"/>
      <c r="D194" s="429"/>
      <c r="E194" s="226">
        <v>0</v>
      </c>
      <c r="F194" s="207"/>
    </row>
    <row r="195" spans="1:6" ht="26.25" customHeight="1" x14ac:dyDescent="0.25">
      <c r="A195" s="140" t="s">
        <v>591</v>
      </c>
      <c r="B195" s="467" t="s">
        <v>664</v>
      </c>
      <c r="C195" s="468"/>
      <c r="D195" s="468"/>
      <c r="E195" s="469"/>
      <c r="F195" s="228">
        <v>0.28000000000000003</v>
      </c>
    </row>
    <row r="196" spans="1:6" ht="25.5" customHeight="1" x14ac:dyDescent="0.25">
      <c r="F196" s="171"/>
    </row>
    <row r="197" spans="1:6" ht="38.25" customHeight="1" x14ac:dyDescent="0.25">
      <c r="A197" s="140" t="s">
        <v>592</v>
      </c>
      <c r="B197" s="449" t="s">
        <v>709</v>
      </c>
      <c r="C197" s="449"/>
      <c r="D197" s="449"/>
      <c r="E197" s="449"/>
      <c r="F197" s="449"/>
    </row>
    <row r="198" spans="1:6" ht="38.25" customHeight="1" x14ac:dyDescent="0.25">
      <c r="A198" s="140"/>
      <c r="B198" s="144"/>
      <c r="C198" s="144"/>
      <c r="D198" s="144"/>
      <c r="E198" s="144"/>
      <c r="F198" s="144"/>
    </row>
    <row r="199" spans="1:6" x14ac:dyDescent="0.25">
      <c r="A199" s="140" t="s">
        <v>592</v>
      </c>
      <c r="B199" s="446" t="s">
        <v>996</v>
      </c>
      <c r="C199" s="446"/>
      <c r="D199" s="229">
        <v>0.41799999999999998</v>
      </c>
      <c r="F199" s="207"/>
    </row>
    <row r="200" spans="1:6" x14ac:dyDescent="0.25">
      <c r="A200" s="140" t="s">
        <v>592</v>
      </c>
      <c r="B200" s="475" t="s">
        <v>995</v>
      </c>
      <c r="C200" s="475"/>
      <c r="D200" s="229">
        <v>0.248</v>
      </c>
      <c r="F200" s="207"/>
    </row>
    <row r="201" spans="1:6" x14ac:dyDescent="0.25">
      <c r="A201" s="140" t="s">
        <v>592</v>
      </c>
      <c r="B201" s="475" t="s">
        <v>12</v>
      </c>
      <c r="C201" s="475"/>
      <c r="D201" s="229">
        <v>0.16600000000000001</v>
      </c>
      <c r="F201" s="207"/>
    </row>
    <row r="202" spans="1:6" x14ac:dyDescent="0.25">
      <c r="A202" s="140" t="s">
        <v>592</v>
      </c>
      <c r="B202" s="475" t="s">
        <v>13</v>
      </c>
      <c r="C202" s="475"/>
      <c r="D202" s="229">
        <v>0.123</v>
      </c>
      <c r="F202" s="207"/>
    </row>
    <row r="203" spans="1:6" x14ac:dyDescent="0.25">
      <c r="A203" s="140" t="s">
        <v>592</v>
      </c>
      <c r="B203" s="475" t="s">
        <v>14</v>
      </c>
      <c r="C203" s="475"/>
      <c r="D203" s="229">
        <v>4.4999999999999998E-2</v>
      </c>
      <c r="F203" s="207"/>
    </row>
    <row r="204" spans="1:6" x14ac:dyDescent="0.25">
      <c r="A204" s="140" t="s">
        <v>592</v>
      </c>
      <c r="B204" s="475" t="s">
        <v>15</v>
      </c>
      <c r="C204" s="475"/>
      <c r="D204" s="229"/>
      <c r="F204" s="207"/>
    </row>
    <row r="205" spans="1:6" x14ac:dyDescent="0.25">
      <c r="A205" s="140" t="s">
        <v>592</v>
      </c>
      <c r="B205" s="475" t="s">
        <v>16</v>
      </c>
      <c r="C205" s="475"/>
      <c r="D205" s="229"/>
      <c r="F205" s="207"/>
    </row>
    <row r="206" spans="1:6" x14ac:dyDescent="0.25">
      <c r="A206" s="140" t="s">
        <v>592</v>
      </c>
      <c r="B206" s="429" t="s">
        <v>280</v>
      </c>
      <c r="C206" s="429"/>
      <c r="D206" s="229"/>
      <c r="F206" s="207"/>
    </row>
    <row r="207" spans="1:6" x14ac:dyDescent="0.25">
      <c r="A207" s="140" t="s">
        <v>592</v>
      </c>
      <c r="B207" s="429" t="s">
        <v>281</v>
      </c>
      <c r="C207" s="429"/>
      <c r="D207" s="229"/>
      <c r="F207" s="207"/>
    </row>
    <row r="208" spans="1:6" x14ac:dyDescent="0.25">
      <c r="B208" s="508" t="s">
        <v>655</v>
      </c>
      <c r="C208" s="509"/>
      <c r="D208" s="230">
        <f>SUM(D199:D207)</f>
        <v>1</v>
      </c>
      <c r="F208" s="91"/>
    </row>
    <row r="209" spans="1:8" s="91" customFormat="1" x14ac:dyDescent="0.25">
      <c r="A209" s="211"/>
      <c r="B209" s="231"/>
      <c r="C209" s="231"/>
      <c r="D209" s="231"/>
      <c r="E209" s="173"/>
    </row>
    <row r="210" spans="1:8" s="91" customFormat="1" ht="31.5" customHeight="1" x14ac:dyDescent="0.25">
      <c r="A210" s="140" t="s">
        <v>593</v>
      </c>
      <c r="B210" s="510" t="s">
        <v>710</v>
      </c>
      <c r="C210" s="510"/>
      <c r="D210" s="510"/>
      <c r="E210" s="232">
        <v>3.6</v>
      </c>
      <c r="F210" s="233"/>
    </row>
    <row r="211" spans="1:8" s="91" customFormat="1" ht="27" customHeight="1" x14ac:dyDescent="0.25">
      <c r="A211" s="140" t="s">
        <v>593</v>
      </c>
      <c r="B211" s="444" t="s">
        <v>756</v>
      </c>
      <c r="C211" s="429"/>
      <c r="D211" s="429"/>
      <c r="E211" s="229">
        <v>0.85</v>
      </c>
      <c r="F211" s="207"/>
    </row>
    <row r="212" spans="1:8" ht="24.75" customHeight="1" x14ac:dyDescent="0.25">
      <c r="F212" s="91"/>
    </row>
    <row r="213" spans="1:8" ht="15.6" x14ac:dyDescent="0.3">
      <c r="B213" s="14" t="s">
        <v>282</v>
      </c>
      <c r="F213" s="91"/>
    </row>
    <row r="214" spans="1:8" x14ac:dyDescent="0.25">
      <c r="A214" s="140" t="s">
        <v>594</v>
      </c>
      <c r="B214" s="3" t="s">
        <v>283</v>
      </c>
      <c r="F214" s="91"/>
    </row>
    <row r="215" spans="1:8" x14ac:dyDescent="0.25">
      <c r="A215" s="140" t="s">
        <v>594</v>
      </c>
      <c r="B215" s="142"/>
      <c r="C215" s="172" t="s">
        <v>469</v>
      </c>
      <c r="D215" s="172" t="s">
        <v>470</v>
      </c>
      <c r="E215" s="170"/>
      <c r="F215" s="170"/>
      <c r="G215" s="190"/>
    </row>
    <row r="216" spans="1:8" ht="26.4" x14ac:dyDescent="0.25">
      <c r="A216" s="140" t="s">
        <v>594</v>
      </c>
      <c r="B216" s="234" t="s">
        <v>284</v>
      </c>
      <c r="C216" s="172"/>
      <c r="D216" s="172" t="s">
        <v>1034</v>
      </c>
      <c r="F216" s="171"/>
      <c r="H216" s="190"/>
    </row>
    <row r="217" spans="1:8" x14ac:dyDescent="0.25">
      <c r="A217" s="140" t="s">
        <v>594</v>
      </c>
      <c r="B217" s="158" t="s">
        <v>285</v>
      </c>
      <c r="C217" s="235"/>
      <c r="D217" s="158"/>
      <c r="F217" s="236"/>
    </row>
    <row r="218" spans="1:8" x14ac:dyDescent="0.25">
      <c r="A218" s="140" t="s">
        <v>594</v>
      </c>
      <c r="B218" s="142"/>
      <c r="C218" s="172" t="s">
        <v>469</v>
      </c>
      <c r="D218" s="172" t="s">
        <v>470</v>
      </c>
      <c r="E218" s="170"/>
      <c r="F218" s="170"/>
      <c r="G218" s="190"/>
    </row>
    <row r="219" spans="1:8" ht="26.4" x14ac:dyDescent="0.25">
      <c r="A219" s="140" t="s">
        <v>594</v>
      </c>
      <c r="B219" s="234" t="s">
        <v>286</v>
      </c>
      <c r="C219" s="172"/>
      <c r="D219" s="172"/>
      <c r="F219" s="171"/>
      <c r="H219" s="190"/>
    </row>
    <row r="220" spans="1:8" x14ac:dyDescent="0.25">
      <c r="A220" s="140"/>
      <c r="B220" s="92"/>
      <c r="C220" s="237"/>
      <c r="D220" s="237"/>
      <c r="F220" s="171"/>
    </row>
    <row r="221" spans="1:8" x14ac:dyDescent="0.25">
      <c r="A221" s="140" t="s">
        <v>594</v>
      </c>
      <c r="B221" s="483" t="s">
        <v>17</v>
      </c>
      <c r="C221" s="465"/>
      <c r="D221" s="465"/>
      <c r="F221" s="171"/>
    </row>
    <row r="222" spans="1:8" ht="27" customHeight="1" x14ac:dyDescent="0.25">
      <c r="A222" s="140" t="s">
        <v>594</v>
      </c>
      <c r="B222" s="137" t="s">
        <v>18</v>
      </c>
      <c r="C222" s="238"/>
      <c r="D222" s="237"/>
      <c r="F222" s="171"/>
    </row>
    <row r="223" spans="1:8" x14ac:dyDescent="0.25">
      <c r="A223" s="140" t="s">
        <v>594</v>
      </c>
      <c r="B223" s="137" t="s">
        <v>19</v>
      </c>
      <c r="C223" s="238"/>
      <c r="D223" s="237"/>
      <c r="F223" s="171"/>
    </row>
    <row r="224" spans="1:8" x14ac:dyDescent="0.25">
      <c r="A224" s="140" t="s">
        <v>594</v>
      </c>
      <c r="B224" s="137" t="s">
        <v>20</v>
      </c>
      <c r="C224" s="238"/>
      <c r="D224" s="237"/>
      <c r="F224" s="171"/>
    </row>
    <row r="225" spans="1:8" x14ac:dyDescent="0.25">
      <c r="B225" s="92"/>
      <c r="C225" s="237"/>
      <c r="D225" s="237"/>
      <c r="F225" s="171"/>
    </row>
    <row r="226" spans="1:8" x14ac:dyDescent="0.25">
      <c r="A226" s="140" t="s">
        <v>594</v>
      </c>
      <c r="B226" s="142"/>
      <c r="C226" s="172" t="s">
        <v>469</v>
      </c>
      <c r="D226" s="172" t="s">
        <v>470</v>
      </c>
      <c r="F226" s="171"/>
    </row>
    <row r="227" spans="1:8" ht="39.6" x14ac:dyDescent="0.25">
      <c r="A227" s="140" t="s">
        <v>594</v>
      </c>
      <c r="B227" s="137" t="s">
        <v>21</v>
      </c>
      <c r="C227" s="172"/>
      <c r="D227" s="172"/>
      <c r="F227" s="171"/>
    </row>
    <row r="228" spans="1:8" x14ac:dyDescent="0.25">
      <c r="F228" s="91"/>
    </row>
    <row r="229" spans="1:8" x14ac:dyDescent="0.25">
      <c r="A229" s="140" t="s">
        <v>595</v>
      </c>
      <c r="B229" s="3" t="s">
        <v>287</v>
      </c>
      <c r="F229" s="91"/>
    </row>
    <row r="230" spans="1:8" x14ac:dyDescent="0.25">
      <c r="A230" s="140" t="s">
        <v>595</v>
      </c>
      <c r="B230" s="142"/>
      <c r="C230" s="172" t="s">
        <v>469</v>
      </c>
      <c r="D230" s="172" t="s">
        <v>470</v>
      </c>
      <c r="E230" s="170"/>
      <c r="F230" s="170"/>
      <c r="G230" s="190"/>
    </row>
    <row r="231" spans="1:8" ht="26.4" x14ac:dyDescent="0.25">
      <c r="A231" s="140" t="s">
        <v>595</v>
      </c>
      <c r="B231" s="234" t="s">
        <v>288</v>
      </c>
      <c r="C231" s="158"/>
      <c r="D231" s="158"/>
      <c r="F231" s="171"/>
      <c r="H231" s="190"/>
    </row>
    <row r="232" spans="1:8" x14ac:dyDescent="0.25">
      <c r="A232" s="140" t="s">
        <v>595</v>
      </c>
      <c r="B232" s="30" t="s">
        <v>757</v>
      </c>
      <c r="C232" s="239"/>
      <c r="F232" s="91"/>
    </row>
    <row r="233" spans="1:8" x14ac:dyDescent="0.25">
      <c r="A233" s="140" t="s">
        <v>595</v>
      </c>
      <c r="B233" s="30" t="s">
        <v>758</v>
      </c>
      <c r="C233" s="239"/>
      <c r="F233" s="91"/>
    </row>
    <row r="234" spans="1:8" x14ac:dyDescent="0.25">
      <c r="B234" s="240"/>
      <c r="F234" s="91"/>
    </row>
    <row r="235" spans="1:8" x14ac:dyDescent="0.25">
      <c r="A235" s="140" t="s">
        <v>596</v>
      </c>
      <c r="B235" s="466"/>
      <c r="C235" s="451"/>
      <c r="D235" s="452"/>
      <c r="E235" s="172" t="s">
        <v>469</v>
      </c>
      <c r="F235" s="172" t="s">
        <v>470</v>
      </c>
      <c r="G235" s="190"/>
    </row>
    <row r="236" spans="1:8" x14ac:dyDescent="0.25">
      <c r="A236" s="140" t="s">
        <v>596</v>
      </c>
      <c r="B236" s="511" t="s">
        <v>22</v>
      </c>
      <c r="C236" s="512"/>
      <c r="D236" s="513"/>
      <c r="E236" s="172"/>
      <c r="F236" s="172" t="s">
        <v>1034</v>
      </c>
      <c r="H236" s="190"/>
    </row>
    <row r="237" spans="1:8" ht="28.5" customHeight="1" x14ac:dyDescent="0.25">
      <c r="F237" s="91"/>
    </row>
    <row r="238" spans="1:8" x14ac:dyDescent="0.25">
      <c r="A238" s="140" t="s">
        <v>597</v>
      </c>
      <c r="B238" s="22" t="s">
        <v>759</v>
      </c>
      <c r="F238" s="91"/>
    </row>
    <row r="239" spans="1:8" ht="26.4" x14ac:dyDescent="0.25">
      <c r="A239" s="140" t="s">
        <v>597</v>
      </c>
      <c r="B239" s="234" t="s">
        <v>760</v>
      </c>
      <c r="C239" s="158"/>
      <c r="D239" s="160"/>
      <c r="E239" s="91"/>
      <c r="F239" s="91"/>
    </row>
    <row r="240" spans="1:8" x14ac:dyDescent="0.25">
      <c r="A240" s="140" t="s">
        <v>597</v>
      </c>
      <c r="B240" s="30" t="s">
        <v>761</v>
      </c>
      <c r="C240" s="241">
        <v>43922</v>
      </c>
      <c r="D240" s="160"/>
      <c r="E240" s="91"/>
      <c r="F240" s="91"/>
    </row>
    <row r="241" spans="1:6" x14ac:dyDescent="0.25">
      <c r="A241" s="140" t="s">
        <v>597</v>
      </c>
      <c r="B241" s="31" t="s">
        <v>762</v>
      </c>
      <c r="C241" s="242"/>
      <c r="D241" s="160"/>
      <c r="E241" s="91"/>
      <c r="F241" s="91"/>
    </row>
    <row r="242" spans="1:6" x14ac:dyDescent="0.25">
      <c r="A242" s="140"/>
      <c r="B242" s="163"/>
      <c r="C242" s="243"/>
      <c r="D242" s="160"/>
      <c r="E242" s="91"/>
      <c r="F242" s="91"/>
    </row>
    <row r="243" spans="1:6" x14ac:dyDescent="0.25">
      <c r="B243" s="91"/>
      <c r="C243" s="91"/>
      <c r="D243" s="91"/>
      <c r="E243" s="91"/>
      <c r="F243" s="91"/>
    </row>
    <row r="244" spans="1:6" x14ac:dyDescent="0.25">
      <c r="A244" s="140" t="s">
        <v>598</v>
      </c>
      <c r="B244" s="3" t="s">
        <v>665</v>
      </c>
      <c r="F244" s="91"/>
    </row>
    <row r="245" spans="1:6" x14ac:dyDescent="0.25">
      <c r="A245" s="140" t="s">
        <v>598</v>
      </c>
      <c r="B245" s="136" t="s">
        <v>335</v>
      </c>
      <c r="C245" s="239"/>
      <c r="F245" s="91"/>
    </row>
    <row r="246" spans="1:6" x14ac:dyDescent="0.25">
      <c r="A246" s="140" t="s">
        <v>598</v>
      </c>
      <c r="B246" s="136" t="s">
        <v>336</v>
      </c>
      <c r="C246" s="162"/>
      <c r="F246" s="91"/>
    </row>
    <row r="247" spans="1:6" ht="39.6" x14ac:dyDescent="0.25">
      <c r="A247" s="140" t="s">
        <v>598</v>
      </c>
      <c r="B247" s="136" t="s">
        <v>1068</v>
      </c>
      <c r="C247" s="244" t="s">
        <v>1034</v>
      </c>
      <c r="F247" s="91"/>
    </row>
    <row r="248" spans="1:6" x14ac:dyDescent="0.25">
      <c r="A248" s="140" t="s">
        <v>598</v>
      </c>
      <c r="B248" s="31" t="s">
        <v>762</v>
      </c>
      <c r="C248" s="242"/>
      <c r="F248" s="91"/>
    </row>
    <row r="249" spans="1:6" x14ac:dyDescent="0.25">
      <c r="A249" s="140"/>
      <c r="B249" s="96"/>
      <c r="C249" s="245"/>
      <c r="F249" s="91"/>
    </row>
    <row r="250" spans="1:6" x14ac:dyDescent="0.25">
      <c r="A250" s="140" t="s">
        <v>598</v>
      </c>
      <c r="B250" s="515" t="s">
        <v>432</v>
      </c>
      <c r="C250" s="516"/>
      <c r="D250" s="239"/>
      <c r="F250" s="91"/>
    </row>
    <row r="251" spans="1:6" x14ac:dyDescent="0.25">
      <c r="A251" s="140" t="s">
        <v>598</v>
      </c>
      <c r="B251" s="515" t="s">
        <v>23</v>
      </c>
      <c r="C251" s="516"/>
      <c r="D251" s="246"/>
      <c r="F251" s="91"/>
    </row>
    <row r="252" spans="1:6" x14ac:dyDescent="0.25">
      <c r="A252" s="140" t="s">
        <v>598</v>
      </c>
      <c r="B252" s="515" t="s">
        <v>24</v>
      </c>
      <c r="C252" s="516"/>
      <c r="F252" s="91"/>
    </row>
    <row r="253" spans="1:6" x14ac:dyDescent="0.25">
      <c r="A253" s="140" t="s">
        <v>598</v>
      </c>
      <c r="B253" s="105" t="s">
        <v>25</v>
      </c>
      <c r="C253" s="247"/>
      <c r="F253" s="91"/>
    </row>
    <row r="254" spans="1:6" x14ac:dyDescent="0.25">
      <c r="A254" s="140" t="s">
        <v>598</v>
      </c>
      <c r="B254" s="105" t="s">
        <v>26</v>
      </c>
      <c r="C254" s="247"/>
      <c r="F254" s="91"/>
    </row>
    <row r="255" spans="1:6" x14ac:dyDescent="0.25">
      <c r="A255" s="140" t="s">
        <v>598</v>
      </c>
      <c r="B255" s="248" t="s">
        <v>27</v>
      </c>
      <c r="C255" s="247"/>
      <c r="D255" s="91"/>
      <c r="E255" s="91"/>
      <c r="F255" s="91"/>
    </row>
    <row r="256" spans="1:6" x14ac:dyDescent="0.25">
      <c r="F256" s="91"/>
    </row>
    <row r="257" spans="1:6" x14ac:dyDescent="0.25">
      <c r="A257" s="140" t="s">
        <v>599</v>
      </c>
      <c r="B257" s="3" t="s">
        <v>289</v>
      </c>
      <c r="F257" s="91"/>
    </row>
    <row r="258" spans="1:6" x14ac:dyDescent="0.25">
      <c r="A258" s="140" t="s">
        <v>599</v>
      </c>
      <c r="B258" s="466"/>
      <c r="C258" s="451"/>
      <c r="D258" s="452"/>
      <c r="E258" s="172" t="s">
        <v>469</v>
      </c>
      <c r="F258" s="172" t="s">
        <v>470</v>
      </c>
    </row>
    <row r="259" spans="1:6" ht="29.25" customHeight="1" x14ac:dyDescent="0.25">
      <c r="A259" s="140" t="s">
        <v>599</v>
      </c>
      <c r="B259" s="467" t="s">
        <v>290</v>
      </c>
      <c r="C259" s="468"/>
      <c r="D259" s="469"/>
      <c r="E259" s="172" t="s">
        <v>1034</v>
      </c>
      <c r="F259" s="172"/>
    </row>
    <row r="260" spans="1:6" x14ac:dyDescent="0.25">
      <c r="A260" s="140" t="s">
        <v>599</v>
      </c>
      <c r="B260" s="470" t="s">
        <v>291</v>
      </c>
      <c r="C260" s="470"/>
      <c r="D260" s="249" t="s">
        <v>1069</v>
      </c>
      <c r="F260" s="171"/>
    </row>
    <row r="261" spans="1:6" x14ac:dyDescent="0.25">
      <c r="F261" s="91"/>
    </row>
    <row r="262" spans="1:6" x14ac:dyDescent="0.25">
      <c r="A262" s="140" t="s">
        <v>600</v>
      </c>
      <c r="B262" s="3" t="s">
        <v>292</v>
      </c>
      <c r="F262" s="91"/>
    </row>
    <row r="263" spans="1:6" x14ac:dyDescent="0.25">
      <c r="A263" s="140" t="s">
        <v>600</v>
      </c>
      <c r="B263" s="466"/>
      <c r="C263" s="451"/>
      <c r="D263" s="452"/>
      <c r="E263" s="172" t="s">
        <v>469</v>
      </c>
      <c r="F263" s="172" t="s">
        <v>470</v>
      </c>
    </row>
    <row r="264" spans="1:6" ht="45.75" customHeight="1" x14ac:dyDescent="0.25">
      <c r="A264" s="140" t="s">
        <v>600</v>
      </c>
      <c r="B264" s="467" t="s">
        <v>800</v>
      </c>
      <c r="C264" s="468"/>
      <c r="D264" s="469"/>
      <c r="E264" s="172"/>
      <c r="F264" s="172" t="s">
        <v>1034</v>
      </c>
    </row>
    <row r="265" spans="1:6" ht="40.5" customHeight="1" x14ac:dyDescent="0.25">
      <c r="F265" s="91"/>
    </row>
    <row r="266" spans="1:6" x14ac:dyDescent="0.25">
      <c r="A266" s="140" t="s">
        <v>601</v>
      </c>
      <c r="B266" s="107" t="s">
        <v>666</v>
      </c>
      <c r="C266" s="514" t="s">
        <v>429</v>
      </c>
      <c r="D266" s="464"/>
      <c r="E266" s="155" t="s">
        <v>567</v>
      </c>
      <c r="F266" s="91"/>
    </row>
    <row r="267" spans="1:6" x14ac:dyDescent="0.25">
      <c r="F267" s="91"/>
    </row>
    <row r="268" spans="1:6" ht="15.6" x14ac:dyDescent="0.3">
      <c r="B268" s="14" t="s">
        <v>293</v>
      </c>
      <c r="F268" s="91"/>
    </row>
    <row r="269" spans="1:6" x14ac:dyDescent="0.25">
      <c r="A269" s="140" t="s">
        <v>602</v>
      </c>
      <c r="B269" s="3" t="s">
        <v>473</v>
      </c>
      <c r="F269" s="91"/>
    </row>
    <row r="270" spans="1:6" x14ac:dyDescent="0.25">
      <c r="A270" s="140" t="s">
        <v>602</v>
      </c>
      <c r="B270" s="466"/>
      <c r="C270" s="451"/>
      <c r="D270" s="452"/>
      <c r="E270" s="172" t="s">
        <v>469</v>
      </c>
      <c r="F270" s="172" t="s">
        <v>470</v>
      </c>
    </row>
    <row r="271" spans="1:6" ht="65.25" customHeight="1" x14ac:dyDescent="0.25">
      <c r="A271" s="140" t="s">
        <v>602</v>
      </c>
      <c r="B271" s="467" t="s">
        <v>474</v>
      </c>
      <c r="C271" s="468"/>
      <c r="D271" s="469"/>
      <c r="E271" s="172" t="s">
        <v>1034</v>
      </c>
      <c r="F271" s="172"/>
    </row>
    <row r="272" spans="1:6" x14ac:dyDescent="0.25">
      <c r="A272" s="140" t="s">
        <v>602</v>
      </c>
      <c r="B272" s="461" t="s">
        <v>475</v>
      </c>
      <c r="C272" s="461"/>
      <c r="D272" s="461"/>
      <c r="E272" s="237"/>
      <c r="F272" s="237"/>
    </row>
    <row r="273" spans="1:6" x14ac:dyDescent="0.25">
      <c r="A273" s="140" t="s">
        <v>602</v>
      </c>
      <c r="B273" s="429" t="s">
        <v>476</v>
      </c>
      <c r="C273" s="429"/>
      <c r="D273" s="429"/>
      <c r="E273" s="239">
        <v>44180</v>
      </c>
      <c r="F273" s="237"/>
    </row>
    <row r="274" spans="1:6" x14ac:dyDescent="0.25">
      <c r="A274" s="140" t="s">
        <v>602</v>
      </c>
      <c r="B274" s="429" t="s">
        <v>477</v>
      </c>
      <c r="C274" s="429"/>
      <c r="D274" s="429"/>
      <c r="E274" s="239">
        <v>43835</v>
      </c>
      <c r="F274" s="237"/>
    </row>
    <row r="275" spans="1:6" x14ac:dyDescent="0.25">
      <c r="A275" s="140" t="s">
        <v>602</v>
      </c>
      <c r="B275" s="429" t="s">
        <v>478</v>
      </c>
      <c r="C275" s="429"/>
      <c r="D275" s="429"/>
      <c r="E275" s="239">
        <v>43862</v>
      </c>
      <c r="F275" s="237"/>
    </row>
    <row r="276" spans="1:6" x14ac:dyDescent="0.25">
      <c r="A276" s="140" t="s">
        <v>602</v>
      </c>
      <c r="B276" s="429" t="s">
        <v>479</v>
      </c>
      <c r="C276" s="429"/>
      <c r="D276" s="429"/>
      <c r="E276" s="239">
        <v>43876</v>
      </c>
      <c r="F276" s="237"/>
    </row>
    <row r="277" spans="1:6" x14ac:dyDescent="0.25">
      <c r="A277" s="140"/>
      <c r="B277" s="83"/>
      <c r="C277" s="83"/>
      <c r="D277" s="83"/>
      <c r="E277" s="250"/>
      <c r="F277" s="237"/>
    </row>
    <row r="278" spans="1:6" x14ac:dyDescent="0.25">
      <c r="A278" s="140" t="s">
        <v>602</v>
      </c>
      <c r="B278" s="497" t="s">
        <v>1070</v>
      </c>
      <c r="C278" s="497"/>
      <c r="D278" s="497"/>
      <c r="E278" s="237"/>
      <c r="F278" s="237"/>
    </row>
    <row r="279" spans="1:6" x14ac:dyDescent="0.25">
      <c r="A279" s="140" t="s">
        <v>602</v>
      </c>
      <c r="B279" s="510" t="s">
        <v>480</v>
      </c>
      <c r="C279" s="510"/>
      <c r="D279" s="510"/>
      <c r="E279" s="251">
        <f>366+127</f>
        <v>493</v>
      </c>
      <c r="F279" s="237"/>
    </row>
    <row r="280" spans="1:6" x14ac:dyDescent="0.25">
      <c r="A280" s="140" t="s">
        <v>602</v>
      </c>
      <c r="B280" s="471" t="s">
        <v>481</v>
      </c>
      <c r="C280" s="471"/>
      <c r="D280" s="471"/>
      <c r="E280" s="252">
        <v>219</v>
      </c>
      <c r="F280" s="237"/>
    </row>
    <row r="281" spans="1:6" ht="12.75" customHeight="1" x14ac:dyDescent="0.25">
      <c r="A281" s="140" t="s">
        <v>602</v>
      </c>
      <c r="B281" s="460" t="s">
        <v>482</v>
      </c>
      <c r="C281" s="461"/>
      <c r="D281" s="461"/>
      <c r="E281" s="461"/>
      <c r="F281" s="472"/>
    </row>
    <row r="282" spans="1:6" x14ac:dyDescent="0.25">
      <c r="A282" s="140"/>
      <c r="B282" s="457"/>
      <c r="C282" s="473"/>
      <c r="D282" s="473"/>
      <c r="E282" s="473"/>
      <c r="F282" s="474"/>
    </row>
    <row r="283" spans="1:6" x14ac:dyDescent="0.25">
      <c r="F283" s="91"/>
    </row>
    <row r="284" spans="1:6" x14ac:dyDescent="0.25">
      <c r="A284" s="140" t="s">
        <v>603</v>
      </c>
      <c r="B284" s="3" t="s">
        <v>294</v>
      </c>
      <c r="F284" s="91"/>
    </row>
    <row r="285" spans="1:6" x14ac:dyDescent="0.25">
      <c r="A285" s="140" t="s">
        <v>603</v>
      </c>
      <c r="B285" s="466"/>
      <c r="C285" s="451"/>
      <c r="D285" s="452"/>
      <c r="E285" s="172" t="s">
        <v>469</v>
      </c>
      <c r="F285" s="172" t="s">
        <v>470</v>
      </c>
    </row>
    <row r="286" spans="1:6" ht="63" customHeight="1" x14ac:dyDescent="0.25">
      <c r="A286" s="140" t="s">
        <v>603</v>
      </c>
      <c r="B286" s="467" t="s">
        <v>28</v>
      </c>
      <c r="C286" s="468"/>
      <c r="D286" s="469"/>
      <c r="E286" s="172"/>
      <c r="F286" s="172" t="s">
        <v>1034</v>
      </c>
    </row>
    <row r="287" spans="1:6" x14ac:dyDescent="0.25">
      <c r="A287" s="140" t="s">
        <v>603</v>
      </c>
      <c r="B287" s="461" t="s">
        <v>475</v>
      </c>
      <c r="C287" s="461"/>
      <c r="D287" s="461"/>
      <c r="E287" s="237"/>
    </row>
    <row r="288" spans="1:6" x14ac:dyDescent="0.25">
      <c r="A288" s="140" t="s">
        <v>603</v>
      </c>
      <c r="B288" s="429" t="s">
        <v>483</v>
      </c>
      <c r="C288" s="429"/>
      <c r="D288" s="429"/>
      <c r="E288" s="239"/>
    </row>
    <row r="289" spans="1:7" x14ac:dyDescent="0.25">
      <c r="A289" s="140" t="s">
        <v>603</v>
      </c>
      <c r="B289" s="429" t="s">
        <v>484</v>
      </c>
      <c r="C289" s="429"/>
      <c r="D289" s="429"/>
      <c r="E289" s="239"/>
    </row>
    <row r="290" spans="1:7" x14ac:dyDescent="0.25">
      <c r="F290" s="91"/>
    </row>
    <row r="291" spans="1:7" x14ac:dyDescent="0.25">
      <c r="A291" s="140" t="s">
        <v>603</v>
      </c>
      <c r="B291" s="465" t="s">
        <v>29</v>
      </c>
      <c r="C291" s="465"/>
      <c r="D291" s="465"/>
      <c r="E291" s="465"/>
      <c r="F291" s="465"/>
      <c r="G291" s="465"/>
    </row>
    <row r="292" spans="1:7" x14ac:dyDescent="0.25">
      <c r="A292" s="140" t="s">
        <v>603</v>
      </c>
      <c r="B292" s="253" t="s">
        <v>469</v>
      </c>
      <c r="C292" s="253" t="s">
        <v>470</v>
      </c>
      <c r="F292" s="91"/>
    </row>
    <row r="293" spans="1:7" x14ac:dyDescent="0.25">
      <c r="A293" s="140" t="s">
        <v>603</v>
      </c>
      <c r="B293" s="253"/>
      <c r="C293" s="253"/>
    </row>
    <row r="294" spans="1:7" x14ac:dyDescent="0.25"/>
    <row r="295" spans="1:7" x14ac:dyDescent="0.25"/>
    <row r="296" spans="1:7" x14ac:dyDescent="0.25"/>
  </sheetData>
  <mergeCells count="126">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124:D124"/>
    <mergeCell ref="B125:D125"/>
    <mergeCell ref="B126:D126"/>
    <mergeCell ref="B139:D139"/>
    <mergeCell ref="B140:D140"/>
    <mergeCell ref="B133:D133"/>
    <mergeCell ref="B138:F138"/>
    <mergeCell ref="B136:F136"/>
    <mergeCell ref="B135:F135"/>
    <mergeCell ref="B128:F128"/>
    <mergeCell ref="B141:D141"/>
    <mergeCell ref="B132:D132"/>
    <mergeCell ref="B145:D145"/>
    <mergeCell ref="B150:F150"/>
    <mergeCell ref="D152:E152"/>
    <mergeCell ref="D153:E153"/>
    <mergeCell ref="B164:F164"/>
    <mergeCell ref="B189:F189"/>
    <mergeCell ref="B148:F148"/>
    <mergeCell ref="B142:D142"/>
    <mergeCell ref="B143:D143"/>
    <mergeCell ref="B144:D144"/>
  </mergeCells>
  <phoneticPr fontId="0" type="noConversion"/>
  <pageMargins left="0.75" right="0.75" top="1" bottom="1" header="0.5" footer="0.5"/>
  <pageSetup scale="75" fitToWidth="0" fitToHeight="0" orientation="portrait" r:id="rId1"/>
  <headerFooter alignWithMargins="0">
    <oddHeader>&amp;CCommon Data Set 2020-2021</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1"/>
  <sheetViews>
    <sheetView showGridLines="0" showRowColHeaders="0" showRuler="0" zoomScaleNormal="100" workbookViewId="0">
      <selection activeCell="E66" sqref="E66"/>
    </sheetView>
  </sheetViews>
  <sheetFormatPr defaultColWidth="0" defaultRowHeight="13.2" zeroHeight="1" x14ac:dyDescent="0.25"/>
  <cols>
    <col min="1" max="1" width="4.44140625" style="154" customWidth="1"/>
    <col min="2" max="2" width="22.6640625" style="155" customWidth="1"/>
    <col min="3" max="7" width="12.6640625" style="155" customWidth="1"/>
    <col min="8" max="8" width="9.109375" style="155" customWidth="1"/>
    <col min="9" max="16384" width="0" style="155" hidden="1"/>
  </cols>
  <sheetData>
    <row r="1" spans="1:7" ht="17.399999999999999" x14ac:dyDescent="0.25">
      <c r="A1" s="425" t="s">
        <v>485</v>
      </c>
      <c r="B1" s="425"/>
      <c r="C1" s="425"/>
      <c r="D1" s="425"/>
      <c r="E1" s="425"/>
      <c r="F1" s="425"/>
      <c r="G1" s="425"/>
    </row>
    <row r="2" spans="1:7" x14ac:dyDescent="0.25"/>
    <row r="3" spans="1:7" ht="15.6" x14ac:dyDescent="0.3">
      <c r="B3" s="14" t="s">
        <v>486</v>
      </c>
    </row>
    <row r="4" spans="1:7" x14ac:dyDescent="0.25">
      <c r="A4" s="140" t="s">
        <v>60</v>
      </c>
      <c r="B4" s="466"/>
      <c r="C4" s="451"/>
      <c r="D4" s="452"/>
      <c r="E4" s="172" t="s">
        <v>469</v>
      </c>
      <c r="F4" s="172" t="s">
        <v>470</v>
      </c>
      <c r="G4" s="254"/>
    </row>
    <row r="5" spans="1:7" ht="26.25" customHeight="1" x14ac:dyDescent="0.25">
      <c r="A5" s="140" t="s">
        <v>60</v>
      </c>
      <c r="B5" s="467" t="s">
        <v>58</v>
      </c>
      <c r="C5" s="468"/>
      <c r="D5" s="469"/>
      <c r="E5" s="172" t="s">
        <v>1034</v>
      </c>
      <c r="F5" s="172"/>
      <c r="G5" s="160"/>
    </row>
    <row r="6" spans="1:7" ht="41.25" customHeight="1" x14ac:dyDescent="0.25">
      <c r="A6" s="140" t="s">
        <v>60</v>
      </c>
      <c r="B6" s="467" t="s">
        <v>59</v>
      </c>
      <c r="C6" s="468"/>
      <c r="D6" s="469"/>
      <c r="E6" s="172" t="s">
        <v>1034</v>
      </c>
      <c r="F6" s="172"/>
      <c r="G6" s="91"/>
    </row>
    <row r="7" spans="1:7" x14ac:dyDescent="0.25">
      <c r="B7" s="92"/>
      <c r="C7" s="92"/>
      <c r="D7" s="92"/>
      <c r="E7" s="237"/>
      <c r="F7" s="237"/>
      <c r="G7" s="91"/>
    </row>
    <row r="8" spans="1:7" ht="29.25" customHeight="1" x14ac:dyDescent="0.25">
      <c r="A8" s="117" t="s">
        <v>61</v>
      </c>
      <c r="B8" s="534" t="s">
        <v>997</v>
      </c>
      <c r="C8" s="534"/>
      <c r="D8" s="534"/>
      <c r="E8" s="534"/>
      <c r="F8" s="534"/>
      <c r="G8" s="534"/>
    </row>
    <row r="9" spans="1:7" ht="26.4" x14ac:dyDescent="0.25">
      <c r="A9" s="140" t="s">
        <v>61</v>
      </c>
      <c r="B9" s="49"/>
      <c r="C9" s="167" t="s">
        <v>487</v>
      </c>
      <c r="D9" s="167" t="s">
        <v>258</v>
      </c>
      <c r="E9" s="167" t="s">
        <v>259</v>
      </c>
      <c r="F9" s="47"/>
    </row>
    <row r="10" spans="1:7" x14ac:dyDescent="0.25">
      <c r="A10" s="140" t="s">
        <v>61</v>
      </c>
      <c r="B10" s="255" t="s">
        <v>236</v>
      </c>
      <c r="C10" s="256">
        <v>110</v>
      </c>
      <c r="D10" s="256">
        <v>28</v>
      </c>
      <c r="E10" s="256">
        <v>8</v>
      </c>
      <c r="F10" s="257"/>
    </row>
    <row r="11" spans="1:7" x14ac:dyDescent="0.25">
      <c r="A11" s="140" t="s">
        <v>61</v>
      </c>
      <c r="B11" s="255" t="s">
        <v>237</v>
      </c>
      <c r="C11" s="256">
        <v>113</v>
      </c>
      <c r="D11" s="256">
        <v>35</v>
      </c>
      <c r="E11" s="256">
        <v>11</v>
      </c>
      <c r="F11" s="257"/>
    </row>
    <row r="12" spans="1:7" x14ac:dyDescent="0.25">
      <c r="A12" s="140" t="s">
        <v>61</v>
      </c>
      <c r="B12" s="138" t="s">
        <v>260</v>
      </c>
      <c r="C12" s="48">
        <f>SUM(C10:C11)</f>
        <v>223</v>
      </c>
      <c r="D12" s="48">
        <f>SUM(D10:D11)</f>
        <v>63</v>
      </c>
      <c r="E12" s="48">
        <f>SUM(E10:E11)</f>
        <v>19</v>
      </c>
      <c r="F12" s="257"/>
    </row>
    <row r="13" spans="1:7" x14ac:dyDescent="0.25"/>
    <row r="14" spans="1:7" ht="15.6" x14ac:dyDescent="0.25">
      <c r="B14" s="533" t="s">
        <v>261</v>
      </c>
      <c r="C14" s="518"/>
    </row>
    <row r="15" spans="1:7" x14ac:dyDescent="0.25">
      <c r="A15" s="140" t="s">
        <v>62</v>
      </c>
      <c r="B15" s="518" t="s">
        <v>262</v>
      </c>
      <c r="C15" s="518"/>
      <c r="D15" s="518"/>
    </row>
    <row r="16" spans="1:7" ht="15" x14ac:dyDescent="0.25">
      <c r="A16" s="140" t="s">
        <v>62</v>
      </c>
      <c r="B16" s="156" t="s">
        <v>263</v>
      </c>
      <c r="C16" s="157" t="s">
        <v>1034</v>
      </c>
    </row>
    <row r="17" spans="1:7" ht="15" x14ac:dyDescent="0.25">
      <c r="A17" s="140" t="s">
        <v>62</v>
      </c>
      <c r="B17" s="156" t="s">
        <v>65</v>
      </c>
      <c r="C17" s="157"/>
    </row>
    <row r="18" spans="1:7" ht="15" x14ac:dyDescent="0.25">
      <c r="A18" s="140" t="s">
        <v>62</v>
      </c>
      <c r="B18" s="156" t="s">
        <v>264</v>
      </c>
      <c r="C18" s="157" t="s">
        <v>1034</v>
      </c>
    </row>
    <row r="19" spans="1:7" ht="15" x14ac:dyDescent="0.25">
      <c r="A19" s="140" t="s">
        <v>62</v>
      </c>
      <c r="B19" s="156" t="s">
        <v>265</v>
      </c>
      <c r="C19" s="157"/>
    </row>
    <row r="20" spans="1:7" x14ac:dyDescent="0.25"/>
    <row r="21" spans="1:7" ht="12.75" customHeight="1" x14ac:dyDescent="0.25">
      <c r="A21" s="140" t="s">
        <v>63</v>
      </c>
      <c r="B21" s="466"/>
      <c r="C21" s="451"/>
      <c r="D21" s="452"/>
      <c r="E21" s="172" t="s">
        <v>469</v>
      </c>
      <c r="F21" s="172" t="s">
        <v>470</v>
      </c>
      <c r="G21" s="171"/>
    </row>
    <row r="22" spans="1:7" ht="40.5" customHeight="1" x14ac:dyDescent="0.25">
      <c r="A22" s="140" t="s">
        <v>63</v>
      </c>
      <c r="B22" s="467" t="s">
        <v>266</v>
      </c>
      <c r="C22" s="468"/>
      <c r="D22" s="469"/>
      <c r="E22" s="172" t="s">
        <v>1034</v>
      </c>
      <c r="F22" s="172"/>
      <c r="G22" s="171"/>
    </row>
    <row r="23" spans="1:7" ht="24.75" customHeight="1" x14ac:dyDescent="0.25">
      <c r="A23" s="140" t="s">
        <v>63</v>
      </c>
      <c r="B23" s="429" t="s">
        <v>66</v>
      </c>
      <c r="C23" s="429"/>
      <c r="D23" s="429"/>
      <c r="E23" s="251" t="s">
        <v>1078</v>
      </c>
      <c r="F23" s="237"/>
      <c r="G23" s="171"/>
    </row>
    <row r="24" spans="1:7" x14ac:dyDescent="0.25"/>
    <row r="25" spans="1:7" x14ac:dyDescent="0.25">
      <c r="A25" s="140" t="s">
        <v>64</v>
      </c>
      <c r="B25" s="458" t="s">
        <v>452</v>
      </c>
      <c r="C25" s="458"/>
      <c r="D25" s="458"/>
      <c r="E25" s="458"/>
      <c r="F25" s="258"/>
    </row>
    <row r="26" spans="1:7" ht="20.399999999999999" x14ac:dyDescent="0.25">
      <c r="A26" s="140" t="s">
        <v>64</v>
      </c>
      <c r="B26" s="259"/>
      <c r="C26" s="51" t="s">
        <v>453</v>
      </c>
      <c r="D26" s="51" t="s">
        <v>454</v>
      </c>
      <c r="E26" s="51" t="s">
        <v>455</v>
      </c>
      <c r="F26" s="51" t="s">
        <v>456</v>
      </c>
      <c r="G26" s="51" t="s">
        <v>457</v>
      </c>
    </row>
    <row r="27" spans="1:7" x14ac:dyDescent="0.25">
      <c r="A27" s="140" t="s">
        <v>64</v>
      </c>
      <c r="B27" s="234" t="s">
        <v>458</v>
      </c>
      <c r="C27" s="172" t="s">
        <v>1034</v>
      </c>
      <c r="D27" s="172"/>
      <c r="E27" s="172"/>
      <c r="F27" s="172"/>
      <c r="G27" s="172"/>
    </row>
    <row r="28" spans="1:7" x14ac:dyDescent="0.25">
      <c r="A28" s="140" t="s">
        <v>64</v>
      </c>
      <c r="B28" s="234" t="s">
        <v>459</v>
      </c>
      <c r="C28" s="172" t="s">
        <v>1034</v>
      </c>
      <c r="D28" s="172"/>
      <c r="E28" s="172"/>
      <c r="F28" s="172"/>
      <c r="G28" s="172"/>
    </row>
    <row r="29" spans="1:7" ht="26.4" x14ac:dyDescent="0.25">
      <c r="A29" s="140" t="s">
        <v>64</v>
      </c>
      <c r="B29" s="234" t="s">
        <v>460</v>
      </c>
      <c r="C29" s="172" t="s">
        <v>1034</v>
      </c>
      <c r="D29" s="172"/>
      <c r="E29" s="172"/>
      <c r="F29" s="172"/>
      <c r="G29" s="172"/>
    </row>
    <row r="30" spans="1:7" x14ac:dyDescent="0.25">
      <c r="A30" s="140" t="s">
        <v>64</v>
      </c>
      <c r="B30" s="234" t="s">
        <v>882</v>
      </c>
      <c r="C30" s="172"/>
      <c r="D30" s="172" t="s">
        <v>1034</v>
      </c>
      <c r="E30" s="172"/>
      <c r="F30" s="172"/>
      <c r="G30" s="172"/>
    </row>
    <row r="31" spans="1:7" x14ac:dyDescent="0.25">
      <c r="A31" s="140" t="s">
        <v>64</v>
      </c>
      <c r="B31" s="234" t="s">
        <v>880</v>
      </c>
      <c r="C31" s="172"/>
      <c r="D31" s="172" t="s">
        <v>1034</v>
      </c>
      <c r="E31" s="172"/>
      <c r="F31" s="172"/>
      <c r="G31" s="172"/>
    </row>
    <row r="32" spans="1:7" ht="40.5" customHeight="1" x14ac:dyDescent="0.25">
      <c r="A32" s="140" t="s">
        <v>64</v>
      </c>
      <c r="B32" s="234" t="s">
        <v>461</v>
      </c>
      <c r="C32" s="172" t="s">
        <v>1034</v>
      </c>
      <c r="D32" s="172"/>
      <c r="E32" s="172"/>
      <c r="F32" s="172"/>
      <c r="G32" s="172"/>
    </row>
    <row r="33" spans="1:7" x14ac:dyDescent="0.25"/>
    <row r="34" spans="1:7" ht="27" customHeight="1" x14ac:dyDescent="0.25">
      <c r="A34" s="140" t="s">
        <v>69</v>
      </c>
      <c r="B34" s="429" t="s">
        <v>67</v>
      </c>
      <c r="C34" s="429"/>
      <c r="D34" s="429"/>
      <c r="E34" s="260"/>
      <c r="F34" s="153"/>
      <c r="G34" s="171"/>
    </row>
    <row r="35" spans="1:7" x14ac:dyDescent="0.25"/>
    <row r="36" spans="1:7" ht="26.25" customHeight="1" x14ac:dyDescent="0.25">
      <c r="A36" s="140" t="s">
        <v>70</v>
      </c>
      <c r="B36" s="429" t="s">
        <v>68</v>
      </c>
      <c r="C36" s="429"/>
      <c r="D36" s="429"/>
      <c r="E36" s="260">
        <v>3</v>
      </c>
      <c r="F36" s="153"/>
      <c r="G36" s="171"/>
    </row>
    <row r="37" spans="1:7" x14ac:dyDescent="0.25"/>
    <row r="38" spans="1:7" x14ac:dyDescent="0.25">
      <c r="A38" s="140" t="s">
        <v>71</v>
      </c>
      <c r="B38" s="460" t="s">
        <v>462</v>
      </c>
      <c r="C38" s="461"/>
      <c r="D38" s="461"/>
      <c r="E38" s="461"/>
      <c r="F38" s="461"/>
      <c r="G38" s="472"/>
    </row>
    <row r="39" spans="1:7" x14ac:dyDescent="0.25">
      <c r="A39" s="140"/>
      <c r="B39" s="457"/>
      <c r="C39" s="473"/>
      <c r="D39" s="473"/>
      <c r="E39" s="473"/>
      <c r="F39" s="473"/>
      <c r="G39" s="474"/>
    </row>
    <row r="40" spans="1:7" x14ac:dyDescent="0.25"/>
    <row r="41" spans="1:7" ht="37.5" customHeight="1" x14ac:dyDescent="0.25">
      <c r="A41" s="140" t="s">
        <v>73</v>
      </c>
      <c r="B41" s="473" t="s">
        <v>72</v>
      </c>
      <c r="C41" s="473"/>
      <c r="D41" s="473"/>
      <c r="E41" s="473"/>
      <c r="F41" s="473"/>
      <c r="G41" s="473"/>
    </row>
    <row r="42" spans="1:7" ht="20.399999999999999" x14ac:dyDescent="0.25">
      <c r="A42" s="140" t="s">
        <v>73</v>
      </c>
      <c r="B42" s="259"/>
      <c r="C42" s="90" t="s">
        <v>463</v>
      </c>
      <c r="D42" s="90" t="s">
        <v>464</v>
      </c>
      <c r="E42" s="90" t="s">
        <v>465</v>
      </c>
      <c r="F42" s="90" t="s">
        <v>466</v>
      </c>
      <c r="G42" s="90" t="s">
        <v>467</v>
      </c>
    </row>
    <row r="43" spans="1:7" x14ac:dyDescent="0.25">
      <c r="A43" s="140" t="s">
        <v>73</v>
      </c>
      <c r="B43" s="158" t="s">
        <v>263</v>
      </c>
      <c r="C43" s="261"/>
      <c r="D43" s="261">
        <v>44150</v>
      </c>
      <c r="E43" s="261"/>
      <c r="F43" s="261"/>
      <c r="G43" s="162"/>
    </row>
    <row r="44" spans="1:7" x14ac:dyDescent="0.25">
      <c r="A44" s="140" t="s">
        <v>73</v>
      </c>
      <c r="B44" s="158" t="s">
        <v>65</v>
      </c>
      <c r="C44" s="261"/>
      <c r="D44" s="261"/>
      <c r="E44" s="261"/>
      <c r="F44" s="261"/>
      <c r="G44" s="162"/>
    </row>
    <row r="45" spans="1:7" x14ac:dyDescent="0.25">
      <c r="A45" s="140" t="s">
        <v>73</v>
      </c>
      <c r="B45" s="158" t="s">
        <v>264</v>
      </c>
      <c r="C45" s="261"/>
      <c r="D45" s="261">
        <v>43922</v>
      </c>
      <c r="E45" s="261"/>
      <c r="F45" s="261"/>
      <c r="G45" s="162"/>
    </row>
    <row r="46" spans="1:7" x14ac:dyDescent="0.25">
      <c r="A46" s="140" t="s">
        <v>73</v>
      </c>
      <c r="B46" s="158" t="s">
        <v>265</v>
      </c>
      <c r="C46" s="261"/>
      <c r="D46" s="261"/>
      <c r="E46" s="261"/>
      <c r="F46" s="261"/>
      <c r="G46" s="162"/>
    </row>
    <row r="47" spans="1:7" x14ac:dyDescent="0.25"/>
    <row r="48" spans="1:7" ht="12.75" customHeight="1" x14ac:dyDescent="0.25">
      <c r="A48" s="140" t="s">
        <v>74</v>
      </c>
      <c r="B48" s="466"/>
      <c r="C48" s="451"/>
      <c r="D48" s="452"/>
      <c r="E48" s="172" t="s">
        <v>469</v>
      </c>
      <c r="F48" s="172" t="s">
        <v>470</v>
      </c>
      <c r="G48" s="254"/>
    </row>
    <row r="49" spans="1:7" ht="26.25" customHeight="1" x14ac:dyDescent="0.25">
      <c r="A49" s="140" t="s">
        <v>74</v>
      </c>
      <c r="B49" s="467" t="s">
        <v>54</v>
      </c>
      <c r="C49" s="468"/>
      <c r="D49" s="469"/>
      <c r="E49" s="172"/>
      <c r="F49" s="172" t="s">
        <v>1034</v>
      </c>
      <c r="G49" s="160"/>
    </row>
    <row r="50" spans="1:7" x14ac:dyDescent="0.25">
      <c r="B50" s="92"/>
      <c r="C50" s="92"/>
      <c r="D50" s="92"/>
      <c r="E50" s="237"/>
      <c r="F50" s="237"/>
    </row>
    <row r="51" spans="1:7" x14ac:dyDescent="0.25">
      <c r="A51" s="140" t="s">
        <v>75</v>
      </c>
      <c r="B51" s="460" t="s">
        <v>76</v>
      </c>
      <c r="C51" s="461"/>
      <c r="D51" s="461"/>
      <c r="E51" s="461"/>
      <c r="F51" s="461"/>
      <c r="G51" s="472"/>
    </row>
    <row r="52" spans="1:7" x14ac:dyDescent="0.25">
      <c r="A52" s="140"/>
      <c r="B52" s="457"/>
      <c r="C52" s="473"/>
      <c r="D52" s="473"/>
      <c r="E52" s="473"/>
      <c r="F52" s="473"/>
      <c r="G52" s="474"/>
    </row>
    <row r="53" spans="1:7" x14ac:dyDescent="0.25"/>
    <row r="54" spans="1:7" ht="15.6" x14ac:dyDescent="0.25">
      <c r="B54" s="533" t="s">
        <v>77</v>
      </c>
      <c r="C54" s="518"/>
    </row>
    <row r="55" spans="1:7" ht="27.75" customHeight="1" x14ac:dyDescent="0.25">
      <c r="A55" s="140" t="s">
        <v>78</v>
      </c>
      <c r="B55" s="429" t="s">
        <v>79</v>
      </c>
      <c r="C55" s="429"/>
      <c r="D55" s="429"/>
      <c r="E55" s="260" t="s">
        <v>1077</v>
      </c>
      <c r="G55" s="171"/>
    </row>
    <row r="56" spans="1:7" x14ac:dyDescent="0.25"/>
    <row r="57" spans="1:7" x14ac:dyDescent="0.25">
      <c r="A57" s="140" t="s">
        <v>783</v>
      </c>
      <c r="B57" s="466"/>
      <c r="C57" s="451"/>
      <c r="D57" s="452"/>
      <c r="E57" s="172" t="s">
        <v>55</v>
      </c>
      <c r="F57" s="172" t="s">
        <v>80</v>
      </c>
    </row>
    <row r="58" spans="1:7" ht="26.25" customHeight="1" x14ac:dyDescent="0.25">
      <c r="A58" s="140" t="s">
        <v>783</v>
      </c>
      <c r="B58" s="467" t="s">
        <v>782</v>
      </c>
      <c r="C58" s="468"/>
      <c r="D58" s="469"/>
      <c r="E58" s="172">
        <v>32</v>
      </c>
      <c r="F58" s="172" t="s">
        <v>1079</v>
      </c>
    </row>
    <row r="59" spans="1:7" x14ac:dyDescent="0.25"/>
    <row r="60" spans="1:7" x14ac:dyDescent="0.25">
      <c r="A60" s="140" t="s">
        <v>785</v>
      </c>
      <c r="B60" s="466"/>
      <c r="C60" s="451"/>
      <c r="D60" s="452"/>
      <c r="E60" s="172" t="s">
        <v>55</v>
      </c>
      <c r="F60" s="172" t="s">
        <v>80</v>
      </c>
    </row>
    <row r="61" spans="1:7" ht="27" customHeight="1" x14ac:dyDescent="0.25">
      <c r="A61" s="140" t="s">
        <v>785</v>
      </c>
      <c r="B61" s="467" t="s">
        <v>784</v>
      </c>
      <c r="C61" s="468"/>
      <c r="D61" s="469"/>
      <c r="E61" s="172">
        <v>64</v>
      </c>
      <c r="F61" s="172" t="s">
        <v>1080</v>
      </c>
    </row>
    <row r="62" spans="1:7" x14ac:dyDescent="0.25">
      <c r="B62" s="174"/>
      <c r="C62" s="174"/>
      <c r="D62" s="174"/>
      <c r="E62" s="174"/>
      <c r="F62" s="174"/>
      <c r="G62" s="174"/>
    </row>
    <row r="63" spans="1:7" ht="27.75" customHeight="1" x14ac:dyDescent="0.25">
      <c r="A63" s="140" t="s">
        <v>786</v>
      </c>
      <c r="B63" s="429" t="s">
        <v>56</v>
      </c>
      <c r="C63" s="429"/>
      <c r="D63" s="429"/>
      <c r="E63" s="260"/>
      <c r="F63" s="143"/>
      <c r="G63" s="171"/>
    </row>
    <row r="64" spans="1:7" x14ac:dyDescent="0.25">
      <c r="A64" s="140"/>
      <c r="B64" s="143"/>
      <c r="C64" s="143"/>
      <c r="D64" s="143"/>
      <c r="E64" s="143"/>
      <c r="F64" s="143"/>
      <c r="G64" s="171"/>
    </row>
    <row r="65" spans="1:7" ht="26.25" customHeight="1" x14ac:dyDescent="0.25">
      <c r="A65" s="140" t="s">
        <v>787</v>
      </c>
      <c r="B65" s="429" t="s">
        <v>788</v>
      </c>
      <c r="C65" s="429"/>
      <c r="D65" s="429"/>
      <c r="E65" s="260">
        <v>64</v>
      </c>
      <c r="F65" s="143"/>
      <c r="G65" s="171"/>
    </row>
    <row r="66" spans="1:7" x14ac:dyDescent="0.25">
      <c r="A66" s="140"/>
      <c r="B66" s="143"/>
      <c r="C66" s="143"/>
      <c r="D66" s="143"/>
      <c r="E66" s="143"/>
      <c r="F66" s="143"/>
      <c r="G66" s="171"/>
    </row>
    <row r="67" spans="1:7" x14ac:dyDescent="0.25">
      <c r="A67" s="140" t="s">
        <v>789</v>
      </c>
      <c r="B67" s="460" t="s">
        <v>57</v>
      </c>
      <c r="C67" s="461"/>
      <c r="D67" s="461"/>
      <c r="E67" s="461"/>
      <c r="F67" s="461"/>
      <c r="G67" s="472"/>
    </row>
    <row r="68" spans="1:7" x14ac:dyDescent="0.25">
      <c r="A68" s="140"/>
      <c r="B68" s="457"/>
      <c r="C68" s="473"/>
      <c r="D68" s="473"/>
      <c r="E68" s="473"/>
      <c r="F68" s="473"/>
      <c r="G68" s="474"/>
    </row>
    <row r="69" spans="1:7" x14ac:dyDescent="0.25">
      <c r="A69" s="140"/>
      <c r="B69" s="92"/>
      <c r="C69" s="92"/>
      <c r="D69" s="92"/>
      <c r="E69" s="92"/>
      <c r="F69" s="92"/>
      <c r="G69" s="92"/>
    </row>
    <row r="70" spans="1:7" ht="15.6" x14ac:dyDescent="0.3">
      <c r="A70" s="140"/>
      <c r="B70" s="14" t="s">
        <v>970</v>
      </c>
      <c r="C70" s="92"/>
      <c r="D70" s="92"/>
      <c r="E70" s="92"/>
      <c r="F70" s="92"/>
      <c r="G70" s="92"/>
    </row>
    <row r="71" spans="1:7" x14ac:dyDescent="0.25">
      <c r="A71" s="140" t="s">
        <v>968</v>
      </c>
      <c r="B71" s="155" t="s">
        <v>969</v>
      </c>
      <c r="F71" s="92"/>
      <c r="G71" s="92"/>
    </row>
    <row r="72" spans="1:7" x14ac:dyDescent="0.25">
      <c r="A72" s="140"/>
      <c r="F72" s="92"/>
      <c r="G72" s="92"/>
    </row>
    <row r="73" spans="1:7" x14ac:dyDescent="0.25">
      <c r="A73" s="140"/>
      <c r="B73" s="466"/>
      <c r="C73" s="451"/>
      <c r="D73" s="452"/>
      <c r="E73" s="161" t="s">
        <v>469</v>
      </c>
      <c r="F73" s="262" t="s">
        <v>470</v>
      </c>
      <c r="G73" s="92"/>
    </row>
    <row r="74" spans="1:7" x14ac:dyDescent="0.25">
      <c r="A74" s="140"/>
      <c r="B74" s="495" t="s">
        <v>971</v>
      </c>
      <c r="C74" s="451"/>
      <c r="D74" s="452"/>
      <c r="E74" s="158"/>
      <c r="F74" s="234"/>
      <c r="G74" s="92"/>
    </row>
    <row r="75" spans="1:7" x14ac:dyDescent="0.25">
      <c r="A75" s="140"/>
      <c r="B75" s="495" t="s">
        <v>972</v>
      </c>
      <c r="C75" s="451"/>
      <c r="D75" s="452"/>
      <c r="E75" s="158"/>
      <c r="F75" s="234"/>
      <c r="G75" s="92"/>
    </row>
    <row r="76" spans="1:7" x14ac:dyDescent="0.25">
      <c r="A76" s="140"/>
      <c r="B76" s="495" t="s">
        <v>973</v>
      </c>
      <c r="C76" s="451"/>
      <c r="D76" s="452"/>
      <c r="E76" s="158"/>
      <c r="F76" s="234"/>
      <c r="G76" s="92"/>
    </row>
    <row r="77" spans="1:7" x14ac:dyDescent="0.25">
      <c r="A77" s="140"/>
      <c r="B77" s="170"/>
      <c r="C77" s="170"/>
      <c r="D77" s="170"/>
      <c r="E77" s="91"/>
      <c r="F77" s="92"/>
      <c r="G77" s="92"/>
    </row>
    <row r="78" spans="1:7" x14ac:dyDescent="0.25">
      <c r="A78" s="140" t="s">
        <v>974</v>
      </c>
      <c r="B78" s="485"/>
      <c r="C78" s="446"/>
      <c r="D78" s="446"/>
      <c r="E78" s="161" t="s">
        <v>55</v>
      </c>
      <c r="F78" s="262" t="s">
        <v>80</v>
      </c>
      <c r="G78" s="92"/>
    </row>
    <row r="79" spans="1:7" ht="12.75" customHeight="1" x14ac:dyDescent="0.25">
      <c r="A79" s="155"/>
      <c r="B79" s="526" t="s">
        <v>975</v>
      </c>
      <c r="C79" s="490"/>
      <c r="D79" s="490"/>
      <c r="E79" s="529"/>
      <c r="F79" s="471"/>
      <c r="G79" s="92"/>
    </row>
    <row r="80" spans="1:7" ht="12.75" customHeight="1" x14ac:dyDescent="0.25">
      <c r="A80" s="140"/>
      <c r="B80" s="527"/>
      <c r="C80" s="527"/>
      <c r="D80" s="527"/>
      <c r="E80" s="530"/>
      <c r="F80" s="532"/>
      <c r="G80" s="92"/>
    </row>
    <row r="81" spans="1:7" ht="12.75" customHeight="1" x14ac:dyDescent="0.25">
      <c r="A81" s="140"/>
      <c r="B81" s="528"/>
      <c r="C81" s="528"/>
      <c r="D81" s="528"/>
      <c r="E81" s="531"/>
      <c r="F81" s="510"/>
      <c r="G81" s="92"/>
    </row>
    <row r="82" spans="1:7" ht="12.75" customHeight="1" x14ac:dyDescent="0.25">
      <c r="A82" s="140"/>
      <c r="B82" s="188"/>
      <c r="C82" s="188"/>
      <c r="D82" s="188"/>
      <c r="E82" s="91"/>
      <c r="F82" s="92"/>
      <c r="G82" s="92"/>
    </row>
    <row r="83" spans="1:7" ht="12.75" customHeight="1" x14ac:dyDescent="0.25">
      <c r="A83" s="140" t="s">
        <v>976</v>
      </c>
      <c r="B83" s="485"/>
      <c r="C83" s="446"/>
      <c r="D83" s="446"/>
      <c r="E83" s="161" t="s">
        <v>55</v>
      </c>
      <c r="F83" s="262" t="s">
        <v>80</v>
      </c>
      <c r="G83" s="92"/>
    </row>
    <row r="84" spans="1:7" ht="12.75" customHeight="1" x14ac:dyDescent="0.25">
      <c r="A84" s="155"/>
      <c r="B84" s="524" t="s">
        <v>977</v>
      </c>
      <c r="C84" s="525"/>
      <c r="D84" s="525"/>
      <c r="E84" s="446"/>
      <c r="F84" s="429"/>
      <c r="G84" s="92"/>
    </row>
    <row r="85" spans="1:7" ht="12.75" customHeight="1" x14ac:dyDescent="0.25">
      <c r="A85" s="140"/>
      <c r="B85" s="525"/>
      <c r="C85" s="525"/>
      <c r="D85" s="525"/>
      <c r="E85" s="446"/>
      <c r="F85" s="429"/>
      <c r="G85" s="92"/>
    </row>
    <row r="86" spans="1:7" ht="12.75" customHeight="1" x14ac:dyDescent="0.25">
      <c r="A86" s="140"/>
      <c r="B86" s="525"/>
      <c r="C86" s="525"/>
      <c r="D86" s="525"/>
      <c r="E86" s="446"/>
      <c r="F86" s="429"/>
      <c r="G86" s="92"/>
    </row>
    <row r="87" spans="1:7" ht="12.75" customHeight="1" x14ac:dyDescent="0.25">
      <c r="A87" s="140"/>
      <c r="B87" s="525"/>
      <c r="C87" s="525"/>
      <c r="D87" s="525"/>
      <c r="E87" s="446"/>
      <c r="F87" s="429"/>
      <c r="G87" s="92"/>
    </row>
    <row r="88" spans="1:7" ht="12.75" customHeight="1" x14ac:dyDescent="0.25">
      <c r="A88" s="140"/>
      <c r="B88" s="130"/>
      <c r="C88" s="130"/>
      <c r="D88" s="130"/>
      <c r="E88" s="170"/>
      <c r="F88" s="92"/>
      <c r="G88" s="92"/>
    </row>
    <row r="89" spans="1:7" ht="12.75" customHeight="1" x14ac:dyDescent="0.25">
      <c r="A89" s="140"/>
      <c r="B89" s="485"/>
      <c r="C89" s="446"/>
      <c r="D89" s="446"/>
      <c r="E89" s="161" t="s">
        <v>469</v>
      </c>
      <c r="F89" s="262" t="s">
        <v>470</v>
      </c>
      <c r="G89" s="92"/>
    </row>
    <row r="90" spans="1:7" ht="12.75" customHeight="1" x14ac:dyDescent="0.25">
      <c r="A90" s="140" t="s">
        <v>978</v>
      </c>
      <c r="B90" s="525" t="s">
        <v>979</v>
      </c>
      <c r="C90" s="455"/>
      <c r="D90" s="455"/>
      <c r="E90" s="446"/>
      <c r="F90" s="429"/>
      <c r="G90" s="92"/>
    </row>
    <row r="91" spans="1:7" ht="12.75" customHeight="1" x14ac:dyDescent="0.25">
      <c r="A91" s="140"/>
      <c r="B91" s="455"/>
      <c r="C91" s="455"/>
      <c r="D91" s="455"/>
      <c r="E91" s="446"/>
      <c r="F91" s="429"/>
      <c r="G91" s="92"/>
    </row>
    <row r="92" spans="1:7" ht="12.75" customHeight="1" x14ac:dyDescent="0.25">
      <c r="A92" s="140"/>
      <c r="B92" s="194"/>
      <c r="C92" s="194"/>
      <c r="D92" s="194"/>
      <c r="E92" s="170"/>
      <c r="F92" s="92"/>
      <c r="G92" s="92"/>
    </row>
    <row r="93" spans="1:7" ht="12.75" customHeight="1" x14ac:dyDescent="0.25">
      <c r="A93" s="140" t="s">
        <v>978</v>
      </c>
      <c r="B93" s="535" t="s">
        <v>980</v>
      </c>
      <c r="C93" s="536"/>
      <c r="D93" s="536"/>
      <c r="E93" s="536"/>
      <c r="F93" s="537"/>
      <c r="G93" s="92"/>
    </row>
    <row r="94" spans="1:7" ht="12.75" customHeight="1" x14ac:dyDescent="0.25">
      <c r="A94" s="140"/>
      <c r="B94" s="538"/>
      <c r="C94" s="539"/>
      <c r="D94" s="539"/>
      <c r="E94" s="539"/>
      <c r="F94" s="540"/>
      <c r="G94" s="92"/>
    </row>
    <row r="95" spans="1:7" ht="12.75" customHeight="1" x14ac:dyDescent="0.25">
      <c r="A95" s="140"/>
      <c r="B95" s="263"/>
      <c r="C95" s="263"/>
      <c r="D95" s="263"/>
      <c r="E95" s="263"/>
      <c r="F95" s="263"/>
      <c r="G95" s="92"/>
    </row>
    <row r="96" spans="1:7" ht="12.75" customHeight="1" x14ac:dyDescent="0.25">
      <c r="A96" s="140" t="s">
        <v>981</v>
      </c>
      <c r="B96" s="535" t="s">
        <v>982</v>
      </c>
      <c r="C96" s="541"/>
      <c r="D96" s="541"/>
      <c r="E96" s="541"/>
      <c r="F96" s="542"/>
      <c r="G96" s="92"/>
    </row>
    <row r="97" spans="1:7" ht="12.75" customHeight="1" x14ac:dyDescent="0.25">
      <c r="A97" s="140"/>
      <c r="B97" s="543"/>
      <c r="C97" s="544"/>
      <c r="D97" s="544"/>
      <c r="E97" s="544"/>
      <c r="F97" s="545"/>
      <c r="G97" s="92"/>
    </row>
    <row r="98" spans="1:7" ht="12.75" customHeight="1" x14ac:dyDescent="0.25">
      <c r="B98" s="546"/>
      <c r="C98" s="501"/>
      <c r="D98" s="501"/>
      <c r="E98" s="501"/>
      <c r="F98" s="547"/>
    </row>
    <row r="99" spans="1:7" hidden="1" x14ac:dyDescent="0.25"/>
    <row r="100" spans="1:7" hidden="1" x14ac:dyDescent="0.25"/>
    <row r="101" spans="1:7" hidden="1" x14ac:dyDescent="0.25"/>
    <row r="102" spans="1:7" hidden="1" x14ac:dyDescent="0.25"/>
    <row r="103" spans="1:7" hidden="1" x14ac:dyDescent="0.25"/>
    <row r="104" spans="1:7" hidden="1" x14ac:dyDescent="0.25"/>
    <row r="105" spans="1:7" hidden="1" x14ac:dyDescent="0.25"/>
    <row r="106" spans="1:7" hidden="1" x14ac:dyDescent="0.25"/>
    <row r="107" spans="1:7" hidden="1" x14ac:dyDescent="0.25"/>
    <row r="108" spans="1:7" hidden="1" x14ac:dyDescent="0.25"/>
    <row r="109" spans="1:7" hidden="1" x14ac:dyDescent="0.25"/>
    <row r="110" spans="1:7" hidden="1" x14ac:dyDescent="0.25"/>
    <row r="111" spans="1:7" hidden="1" x14ac:dyDescent="0.25"/>
  </sheetData>
  <mergeCells count="45">
    <mergeCell ref="F90:F91"/>
    <mergeCell ref="B93:F94"/>
    <mergeCell ref="B96:F98"/>
    <mergeCell ref="B90:D91"/>
    <mergeCell ref="B89:D89"/>
    <mergeCell ref="E90:E91"/>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 ref="B78:D78"/>
    <mergeCell ref="B74:D74"/>
    <mergeCell ref="B75:D75"/>
    <mergeCell ref="B76:D76"/>
    <mergeCell ref="B73:D73"/>
    <mergeCell ref="B84:D87"/>
    <mergeCell ref="B83:D83"/>
    <mergeCell ref="E84:E87"/>
    <mergeCell ref="F84:F87"/>
    <mergeCell ref="B79:D81"/>
    <mergeCell ref="E79:E81"/>
    <mergeCell ref="F79:F81"/>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
  <sheetViews>
    <sheetView showGridLines="0" showRowColHeaders="0" showRuler="0" topLeftCell="A10" zoomScaleNormal="100" workbookViewId="0">
      <selection activeCell="B10" sqref="B10:I10"/>
    </sheetView>
  </sheetViews>
  <sheetFormatPr defaultColWidth="0" defaultRowHeight="0" customHeight="1" zeroHeight="1" x14ac:dyDescent="0.25"/>
  <cols>
    <col min="1" max="1" width="4.44140625" style="390" customWidth="1"/>
    <col min="2" max="2" width="66.33203125" style="344" customWidth="1"/>
    <col min="3" max="3" width="12.6640625" style="344" customWidth="1"/>
    <col min="4" max="4" width="9.109375" style="344" customWidth="1"/>
    <col min="5" max="256" width="0" style="344" hidden="1"/>
    <col min="257" max="257" width="4.44140625" style="344" customWidth="1"/>
    <col min="258" max="258" width="66.33203125" style="344" customWidth="1"/>
    <col min="259" max="259" width="12.6640625" style="344" customWidth="1"/>
    <col min="260" max="260" width="9.109375" style="344" customWidth="1"/>
    <col min="261" max="512" width="0" style="344" hidden="1"/>
    <col min="513" max="513" width="4.44140625" style="344" customWidth="1"/>
    <col min="514" max="514" width="66.33203125" style="344" customWidth="1"/>
    <col min="515" max="515" width="12.6640625" style="344" customWidth="1"/>
    <col min="516" max="516" width="9.109375" style="344" customWidth="1"/>
    <col min="517" max="768" width="0" style="344" hidden="1"/>
    <col min="769" max="769" width="4.44140625" style="344" customWidth="1"/>
    <col min="770" max="770" width="66.33203125" style="344" customWidth="1"/>
    <col min="771" max="771" width="12.6640625" style="344" customWidth="1"/>
    <col min="772" max="772" width="9.109375" style="344" customWidth="1"/>
    <col min="773" max="1024" width="0" style="344" hidden="1"/>
    <col min="1025" max="1025" width="4.44140625" style="344" customWidth="1"/>
    <col min="1026" max="1026" width="66.33203125" style="344" customWidth="1"/>
    <col min="1027" max="1027" width="12.6640625" style="344" customWidth="1"/>
    <col min="1028" max="1028" width="9.109375" style="344" customWidth="1"/>
    <col min="1029" max="1280" width="0" style="344" hidden="1"/>
    <col min="1281" max="1281" width="4.44140625" style="344" customWidth="1"/>
    <col min="1282" max="1282" width="66.33203125" style="344" customWidth="1"/>
    <col min="1283" max="1283" width="12.6640625" style="344" customWidth="1"/>
    <col min="1284" max="1284" width="9.109375" style="344" customWidth="1"/>
    <col min="1285" max="1536" width="0" style="344" hidden="1"/>
    <col min="1537" max="1537" width="4.44140625" style="344" customWidth="1"/>
    <col min="1538" max="1538" width="66.33203125" style="344" customWidth="1"/>
    <col min="1539" max="1539" width="12.6640625" style="344" customWidth="1"/>
    <col min="1540" max="1540" width="9.109375" style="344" customWidth="1"/>
    <col min="1541" max="1792" width="0" style="344" hidden="1"/>
    <col min="1793" max="1793" width="4.44140625" style="344" customWidth="1"/>
    <col min="1794" max="1794" width="66.33203125" style="344" customWidth="1"/>
    <col min="1795" max="1795" width="12.6640625" style="344" customWidth="1"/>
    <col min="1796" max="1796" width="9.109375" style="344" customWidth="1"/>
    <col min="1797" max="2048" width="0" style="344" hidden="1"/>
    <col min="2049" max="2049" width="4.44140625" style="344" customWidth="1"/>
    <col min="2050" max="2050" width="66.33203125" style="344" customWidth="1"/>
    <col min="2051" max="2051" width="12.6640625" style="344" customWidth="1"/>
    <col min="2052" max="2052" width="9.109375" style="344" customWidth="1"/>
    <col min="2053" max="2304" width="0" style="344" hidden="1"/>
    <col min="2305" max="2305" width="4.44140625" style="344" customWidth="1"/>
    <col min="2306" max="2306" width="66.33203125" style="344" customWidth="1"/>
    <col min="2307" max="2307" width="12.6640625" style="344" customWidth="1"/>
    <col min="2308" max="2308" width="9.109375" style="344" customWidth="1"/>
    <col min="2309" max="2560" width="0" style="344" hidden="1"/>
    <col min="2561" max="2561" width="4.44140625" style="344" customWidth="1"/>
    <col min="2562" max="2562" width="66.33203125" style="344" customWidth="1"/>
    <col min="2563" max="2563" width="12.6640625" style="344" customWidth="1"/>
    <col min="2564" max="2564" width="9.109375" style="344" customWidth="1"/>
    <col min="2565" max="2816" width="0" style="344" hidden="1"/>
    <col min="2817" max="2817" width="4.44140625" style="344" customWidth="1"/>
    <col min="2818" max="2818" width="66.33203125" style="344" customWidth="1"/>
    <col min="2819" max="2819" width="12.6640625" style="344" customWidth="1"/>
    <col min="2820" max="2820" width="9.109375" style="344" customWidth="1"/>
    <col min="2821" max="3072" width="0" style="344" hidden="1"/>
    <col min="3073" max="3073" width="4.44140625" style="344" customWidth="1"/>
    <col min="3074" max="3074" width="66.33203125" style="344" customWidth="1"/>
    <col min="3075" max="3075" width="12.6640625" style="344" customWidth="1"/>
    <col min="3076" max="3076" width="9.109375" style="344" customWidth="1"/>
    <col min="3077" max="3328" width="0" style="344" hidden="1"/>
    <col min="3329" max="3329" width="4.44140625" style="344" customWidth="1"/>
    <col min="3330" max="3330" width="66.33203125" style="344" customWidth="1"/>
    <col min="3331" max="3331" width="12.6640625" style="344" customWidth="1"/>
    <col min="3332" max="3332" width="9.109375" style="344" customWidth="1"/>
    <col min="3333" max="3584" width="0" style="344" hidden="1"/>
    <col min="3585" max="3585" width="4.44140625" style="344" customWidth="1"/>
    <col min="3586" max="3586" width="66.33203125" style="344" customWidth="1"/>
    <col min="3587" max="3587" width="12.6640625" style="344" customWidth="1"/>
    <col min="3588" max="3588" width="9.109375" style="344" customWidth="1"/>
    <col min="3589" max="3840" width="0" style="344" hidden="1"/>
    <col min="3841" max="3841" width="4.44140625" style="344" customWidth="1"/>
    <col min="3842" max="3842" width="66.33203125" style="344" customWidth="1"/>
    <col min="3843" max="3843" width="12.6640625" style="344" customWidth="1"/>
    <col min="3844" max="3844" width="9.109375" style="344" customWidth="1"/>
    <col min="3845" max="4096" width="0" style="344" hidden="1"/>
    <col min="4097" max="4097" width="4.44140625" style="344" customWidth="1"/>
    <col min="4098" max="4098" width="66.33203125" style="344" customWidth="1"/>
    <col min="4099" max="4099" width="12.6640625" style="344" customWidth="1"/>
    <col min="4100" max="4100" width="9.109375" style="344" customWidth="1"/>
    <col min="4101" max="4352" width="0" style="344" hidden="1"/>
    <col min="4353" max="4353" width="4.44140625" style="344" customWidth="1"/>
    <col min="4354" max="4354" width="66.33203125" style="344" customWidth="1"/>
    <col min="4355" max="4355" width="12.6640625" style="344" customWidth="1"/>
    <col min="4356" max="4356" width="9.109375" style="344" customWidth="1"/>
    <col min="4357" max="4608" width="0" style="344" hidden="1"/>
    <col min="4609" max="4609" width="4.44140625" style="344" customWidth="1"/>
    <col min="4610" max="4610" width="66.33203125" style="344" customWidth="1"/>
    <col min="4611" max="4611" width="12.6640625" style="344" customWidth="1"/>
    <col min="4612" max="4612" width="9.109375" style="344" customWidth="1"/>
    <col min="4613" max="4864" width="0" style="344" hidden="1"/>
    <col min="4865" max="4865" width="4.44140625" style="344" customWidth="1"/>
    <col min="4866" max="4866" width="66.33203125" style="344" customWidth="1"/>
    <col min="4867" max="4867" width="12.6640625" style="344" customWidth="1"/>
    <col min="4868" max="4868" width="9.109375" style="344" customWidth="1"/>
    <col min="4869" max="5120" width="0" style="344" hidden="1"/>
    <col min="5121" max="5121" width="4.44140625" style="344" customWidth="1"/>
    <col min="5122" max="5122" width="66.33203125" style="344" customWidth="1"/>
    <col min="5123" max="5123" width="12.6640625" style="344" customWidth="1"/>
    <col min="5124" max="5124" width="9.109375" style="344" customWidth="1"/>
    <col min="5125" max="5376" width="0" style="344" hidden="1"/>
    <col min="5377" max="5377" width="4.44140625" style="344" customWidth="1"/>
    <col min="5378" max="5378" width="66.33203125" style="344" customWidth="1"/>
    <col min="5379" max="5379" width="12.6640625" style="344" customWidth="1"/>
    <col min="5380" max="5380" width="9.109375" style="344" customWidth="1"/>
    <col min="5381" max="5632" width="0" style="344" hidden="1"/>
    <col min="5633" max="5633" width="4.44140625" style="344" customWidth="1"/>
    <col min="5634" max="5634" width="66.33203125" style="344" customWidth="1"/>
    <col min="5635" max="5635" width="12.6640625" style="344" customWidth="1"/>
    <col min="5636" max="5636" width="9.109375" style="344" customWidth="1"/>
    <col min="5637" max="5888" width="0" style="344" hidden="1"/>
    <col min="5889" max="5889" width="4.44140625" style="344" customWidth="1"/>
    <col min="5890" max="5890" width="66.33203125" style="344" customWidth="1"/>
    <col min="5891" max="5891" width="12.6640625" style="344" customWidth="1"/>
    <col min="5892" max="5892" width="9.109375" style="344" customWidth="1"/>
    <col min="5893" max="6144" width="0" style="344" hidden="1"/>
    <col min="6145" max="6145" width="4.44140625" style="344" customWidth="1"/>
    <col min="6146" max="6146" width="66.33203125" style="344" customWidth="1"/>
    <col min="6147" max="6147" width="12.6640625" style="344" customWidth="1"/>
    <col min="6148" max="6148" width="9.109375" style="344" customWidth="1"/>
    <col min="6149" max="6400" width="0" style="344" hidden="1"/>
    <col min="6401" max="6401" width="4.44140625" style="344" customWidth="1"/>
    <col min="6402" max="6402" width="66.33203125" style="344" customWidth="1"/>
    <col min="6403" max="6403" width="12.6640625" style="344" customWidth="1"/>
    <col min="6404" max="6404" width="9.109375" style="344" customWidth="1"/>
    <col min="6405" max="6656" width="0" style="344" hidden="1"/>
    <col min="6657" max="6657" width="4.44140625" style="344" customWidth="1"/>
    <col min="6658" max="6658" width="66.33203125" style="344" customWidth="1"/>
    <col min="6659" max="6659" width="12.6640625" style="344" customWidth="1"/>
    <col min="6660" max="6660" width="9.109375" style="344" customWidth="1"/>
    <col min="6661" max="6912" width="0" style="344" hidden="1"/>
    <col min="6913" max="6913" width="4.44140625" style="344" customWidth="1"/>
    <col min="6914" max="6914" width="66.33203125" style="344" customWidth="1"/>
    <col min="6915" max="6915" width="12.6640625" style="344" customWidth="1"/>
    <col min="6916" max="6916" width="9.109375" style="344" customWidth="1"/>
    <col min="6917" max="7168" width="0" style="344" hidden="1"/>
    <col min="7169" max="7169" width="4.44140625" style="344" customWidth="1"/>
    <col min="7170" max="7170" width="66.33203125" style="344" customWidth="1"/>
    <col min="7171" max="7171" width="12.6640625" style="344" customWidth="1"/>
    <col min="7172" max="7172" width="9.109375" style="344" customWidth="1"/>
    <col min="7173" max="7424" width="0" style="344" hidden="1"/>
    <col min="7425" max="7425" width="4.44140625" style="344" customWidth="1"/>
    <col min="7426" max="7426" width="66.33203125" style="344" customWidth="1"/>
    <col min="7427" max="7427" width="12.6640625" style="344" customWidth="1"/>
    <col min="7428" max="7428" width="9.109375" style="344" customWidth="1"/>
    <col min="7429" max="7680" width="0" style="344" hidden="1"/>
    <col min="7681" max="7681" width="4.44140625" style="344" customWidth="1"/>
    <col min="7682" max="7682" width="66.33203125" style="344" customWidth="1"/>
    <col min="7683" max="7683" width="12.6640625" style="344" customWidth="1"/>
    <col min="7684" max="7684" width="9.109375" style="344" customWidth="1"/>
    <col min="7685" max="7936" width="0" style="344" hidden="1"/>
    <col min="7937" max="7937" width="4.44140625" style="344" customWidth="1"/>
    <col min="7938" max="7938" width="66.33203125" style="344" customWidth="1"/>
    <col min="7939" max="7939" width="12.6640625" style="344" customWidth="1"/>
    <col min="7940" max="7940" width="9.109375" style="344" customWidth="1"/>
    <col min="7941" max="8192" width="0" style="344" hidden="1"/>
    <col min="8193" max="8193" width="4.44140625" style="344" customWidth="1"/>
    <col min="8194" max="8194" width="66.33203125" style="344" customWidth="1"/>
    <col min="8195" max="8195" width="12.6640625" style="344" customWidth="1"/>
    <col min="8196" max="8196" width="9.109375" style="344" customWidth="1"/>
    <col min="8197" max="8448" width="0" style="344" hidden="1"/>
    <col min="8449" max="8449" width="4.44140625" style="344" customWidth="1"/>
    <col min="8450" max="8450" width="66.33203125" style="344" customWidth="1"/>
    <col min="8451" max="8451" width="12.6640625" style="344" customWidth="1"/>
    <col min="8452" max="8452" width="9.109375" style="344" customWidth="1"/>
    <col min="8453" max="8704" width="0" style="344" hidden="1"/>
    <col min="8705" max="8705" width="4.44140625" style="344" customWidth="1"/>
    <col min="8706" max="8706" width="66.33203125" style="344" customWidth="1"/>
    <col min="8707" max="8707" width="12.6640625" style="344" customWidth="1"/>
    <col min="8708" max="8708" width="9.109375" style="344" customWidth="1"/>
    <col min="8709" max="8960" width="0" style="344" hidden="1"/>
    <col min="8961" max="8961" width="4.44140625" style="344" customWidth="1"/>
    <col min="8962" max="8962" width="66.33203125" style="344" customWidth="1"/>
    <col min="8963" max="8963" width="12.6640625" style="344" customWidth="1"/>
    <col min="8964" max="8964" width="9.109375" style="344" customWidth="1"/>
    <col min="8965" max="9216" width="0" style="344" hidden="1"/>
    <col min="9217" max="9217" width="4.44140625" style="344" customWidth="1"/>
    <col min="9218" max="9218" width="66.33203125" style="344" customWidth="1"/>
    <col min="9219" max="9219" width="12.6640625" style="344" customWidth="1"/>
    <col min="9220" max="9220" width="9.109375" style="344" customWidth="1"/>
    <col min="9221" max="9472" width="0" style="344" hidden="1"/>
    <col min="9473" max="9473" width="4.44140625" style="344" customWidth="1"/>
    <col min="9474" max="9474" width="66.33203125" style="344" customWidth="1"/>
    <col min="9475" max="9475" width="12.6640625" style="344" customWidth="1"/>
    <col min="9476" max="9476" width="9.109375" style="344" customWidth="1"/>
    <col min="9477" max="9728" width="0" style="344" hidden="1"/>
    <col min="9729" max="9729" width="4.44140625" style="344" customWidth="1"/>
    <col min="9730" max="9730" width="66.33203125" style="344" customWidth="1"/>
    <col min="9731" max="9731" width="12.6640625" style="344" customWidth="1"/>
    <col min="9732" max="9732" width="9.109375" style="344" customWidth="1"/>
    <col min="9733" max="9984" width="0" style="344" hidden="1"/>
    <col min="9985" max="9985" width="4.44140625" style="344" customWidth="1"/>
    <col min="9986" max="9986" width="66.33203125" style="344" customWidth="1"/>
    <col min="9987" max="9987" width="12.6640625" style="344" customWidth="1"/>
    <col min="9988" max="9988" width="9.109375" style="344" customWidth="1"/>
    <col min="9989" max="10240" width="0" style="344" hidden="1"/>
    <col min="10241" max="10241" width="4.44140625" style="344" customWidth="1"/>
    <col min="10242" max="10242" width="66.33203125" style="344" customWidth="1"/>
    <col min="10243" max="10243" width="12.6640625" style="344" customWidth="1"/>
    <col min="10244" max="10244" width="9.109375" style="344" customWidth="1"/>
    <col min="10245" max="10496" width="0" style="344" hidden="1"/>
    <col min="10497" max="10497" width="4.44140625" style="344" customWidth="1"/>
    <col min="10498" max="10498" width="66.33203125" style="344" customWidth="1"/>
    <col min="10499" max="10499" width="12.6640625" style="344" customWidth="1"/>
    <col min="10500" max="10500" width="9.109375" style="344" customWidth="1"/>
    <col min="10501" max="10752" width="0" style="344" hidden="1"/>
    <col min="10753" max="10753" width="4.44140625" style="344" customWidth="1"/>
    <col min="10754" max="10754" width="66.33203125" style="344" customWidth="1"/>
    <col min="10755" max="10755" width="12.6640625" style="344" customWidth="1"/>
    <col min="10756" max="10756" width="9.109375" style="344" customWidth="1"/>
    <col min="10757" max="11008" width="0" style="344" hidden="1"/>
    <col min="11009" max="11009" width="4.44140625" style="344" customWidth="1"/>
    <col min="11010" max="11010" width="66.33203125" style="344" customWidth="1"/>
    <col min="11011" max="11011" width="12.6640625" style="344" customWidth="1"/>
    <col min="11012" max="11012" width="9.109375" style="344" customWidth="1"/>
    <col min="11013" max="11264" width="0" style="344" hidden="1"/>
    <col min="11265" max="11265" width="4.44140625" style="344" customWidth="1"/>
    <col min="11266" max="11266" width="66.33203125" style="344" customWidth="1"/>
    <col min="11267" max="11267" width="12.6640625" style="344" customWidth="1"/>
    <col min="11268" max="11268" width="9.109375" style="344" customWidth="1"/>
    <col min="11269" max="11520" width="0" style="344" hidden="1"/>
    <col min="11521" max="11521" width="4.44140625" style="344" customWidth="1"/>
    <col min="11522" max="11522" width="66.33203125" style="344" customWidth="1"/>
    <col min="11523" max="11523" width="12.6640625" style="344" customWidth="1"/>
    <col min="11524" max="11524" width="9.109375" style="344" customWidth="1"/>
    <col min="11525" max="11776" width="0" style="344" hidden="1"/>
    <col min="11777" max="11777" width="4.44140625" style="344" customWidth="1"/>
    <col min="11778" max="11778" width="66.33203125" style="344" customWidth="1"/>
    <col min="11779" max="11779" width="12.6640625" style="344" customWidth="1"/>
    <col min="11780" max="11780" width="9.109375" style="344" customWidth="1"/>
    <col min="11781" max="12032" width="0" style="344" hidden="1"/>
    <col min="12033" max="12033" width="4.44140625" style="344" customWidth="1"/>
    <col min="12034" max="12034" width="66.33203125" style="344" customWidth="1"/>
    <col min="12035" max="12035" width="12.6640625" style="344" customWidth="1"/>
    <col min="12036" max="12036" width="9.109375" style="344" customWidth="1"/>
    <col min="12037" max="12288" width="0" style="344" hidden="1"/>
    <col min="12289" max="12289" width="4.44140625" style="344" customWidth="1"/>
    <col min="12290" max="12290" width="66.33203125" style="344" customWidth="1"/>
    <col min="12291" max="12291" width="12.6640625" style="344" customWidth="1"/>
    <col min="12292" max="12292" width="9.109375" style="344" customWidth="1"/>
    <col min="12293" max="12544" width="0" style="344" hidden="1"/>
    <col min="12545" max="12545" width="4.44140625" style="344" customWidth="1"/>
    <col min="12546" max="12546" width="66.33203125" style="344" customWidth="1"/>
    <col min="12547" max="12547" width="12.6640625" style="344" customWidth="1"/>
    <col min="12548" max="12548" width="9.109375" style="344" customWidth="1"/>
    <col min="12549" max="12800" width="0" style="344" hidden="1"/>
    <col min="12801" max="12801" width="4.44140625" style="344" customWidth="1"/>
    <col min="12802" max="12802" width="66.33203125" style="344" customWidth="1"/>
    <col min="12803" max="12803" width="12.6640625" style="344" customWidth="1"/>
    <col min="12804" max="12804" width="9.109375" style="344" customWidth="1"/>
    <col min="12805" max="13056" width="0" style="344" hidden="1"/>
    <col min="13057" max="13057" width="4.44140625" style="344" customWidth="1"/>
    <col min="13058" max="13058" width="66.33203125" style="344" customWidth="1"/>
    <col min="13059" max="13059" width="12.6640625" style="344" customWidth="1"/>
    <col min="13060" max="13060" width="9.109375" style="344" customWidth="1"/>
    <col min="13061" max="13312" width="0" style="344" hidden="1"/>
    <col min="13313" max="13313" width="4.44140625" style="344" customWidth="1"/>
    <col min="13314" max="13314" width="66.33203125" style="344" customWidth="1"/>
    <col min="13315" max="13315" width="12.6640625" style="344" customWidth="1"/>
    <col min="13316" max="13316" width="9.109375" style="344" customWidth="1"/>
    <col min="13317" max="13568" width="0" style="344" hidden="1"/>
    <col min="13569" max="13569" width="4.44140625" style="344" customWidth="1"/>
    <col min="13570" max="13570" width="66.33203125" style="344" customWidth="1"/>
    <col min="13571" max="13571" width="12.6640625" style="344" customWidth="1"/>
    <col min="13572" max="13572" width="9.109375" style="344" customWidth="1"/>
    <col min="13573" max="13824" width="0" style="344" hidden="1"/>
    <col min="13825" max="13825" width="4.44140625" style="344" customWidth="1"/>
    <col min="13826" max="13826" width="66.33203125" style="344" customWidth="1"/>
    <col min="13827" max="13827" width="12.6640625" style="344" customWidth="1"/>
    <col min="13828" max="13828" width="9.109375" style="344" customWidth="1"/>
    <col min="13829" max="14080" width="0" style="344" hidden="1"/>
    <col min="14081" max="14081" width="4.44140625" style="344" customWidth="1"/>
    <col min="14082" max="14082" width="66.33203125" style="344" customWidth="1"/>
    <col min="14083" max="14083" width="12.6640625" style="344" customWidth="1"/>
    <col min="14084" max="14084" width="9.109375" style="344" customWidth="1"/>
    <col min="14085" max="14336" width="0" style="344" hidden="1"/>
    <col min="14337" max="14337" width="4.44140625" style="344" customWidth="1"/>
    <col min="14338" max="14338" width="66.33203125" style="344" customWidth="1"/>
    <col min="14339" max="14339" width="12.6640625" style="344" customWidth="1"/>
    <col min="14340" max="14340" width="9.109375" style="344" customWidth="1"/>
    <col min="14341" max="14592" width="0" style="344" hidden="1"/>
    <col min="14593" max="14593" width="4.44140625" style="344" customWidth="1"/>
    <col min="14594" max="14594" width="66.33203125" style="344" customWidth="1"/>
    <col min="14595" max="14595" width="12.6640625" style="344" customWidth="1"/>
    <col min="14596" max="14596" width="9.109375" style="344" customWidth="1"/>
    <col min="14597" max="14848" width="0" style="344" hidden="1"/>
    <col min="14849" max="14849" width="4.44140625" style="344" customWidth="1"/>
    <col min="14850" max="14850" width="66.33203125" style="344" customWidth="1"/>
    <col min="14851" max="14851" width="12.6640625" style="344" customWidth="1"/>
    <col min="14852" max="14852" width="9.109375" style="344" customWidth="1"/>
    <col min="14853" max="15104" width="0" style="344" hidden="1"/>
    <col min="15105" max="15105" width="4.44140625" style="344" customWidth="1"/>
    <col min="15106" max="15106" width="66.33203125" style="344" customWidth="1"/>
    <col min="15107" max="15107" width="12.6640625" style="344" customWidth="1"/>
    <col min="15108" max="15108" width="9.109375" style="344" customWidth="1"/>
    <col min="15109" max="15360" width="0" style="344" hidden="1"/>
    <col min="15361" max="15361" width="4.44140625" style="344" customWidth="1"/>
    <col min="15362" max="15362" width="66.33203125" style="344" customWidth="1"/>
    <col min="15363" max="15363" width="12.6640625" style="344" customWidth="1"/>
    <col min="15364" max="15364" width="9.109375" style="344" customWidth="1"/>
    <col min="15365" max="15616" width="0" style="344" hidden="1"/>
    <col min="15617" max="15617" width="4.44140625" style="344" customWidth="1"/>
    <col min="15618" max="15618" width="66.33203125" style="344" customWidth="1"/>
    <col min="15619" max="15619" width="12.6640625" style="344" customWidth="1"/>
    <col min="15620" max="15620" width="9.109375" style="344" customWidth="1"/>
    <col min="15621" max="15872" width="0" style="344" hidden="1"/>
    <col min="15873" max="15873" width="4.44140625" style="344" customWidth="1"/>
    <col min="15874" max="15874" width="66.33203125" style="344" customWidth="1"/>
    <col min="15875" max="15875" width="12.6640625" style="344" customWidth="1"/>
    <col min="15876" max="15876" width="9.109375" style="344" customWidth="1"/>
    <col min="15877" max="16128" width="0" style="344" hidden="1"/>
    <col min="16129" max="16129" width="4.44140625" style="344" customWidth="1"/>
    <col min="16130" max="16130" width="66.33203125" style="344" customWidth="1"/>
    <col min="16131" max="16131" width="12.6640625" style="344" customWidth="1"/>
    <col min="16132" max="16132" width="9.109375" style="344" customWidth="1"/>
    <col min="16133" max="16384" width="0" style="344" hidden="1"/>
  </cols>
  <sheetData>
    <row r="1" spans="1:3" ht="17.399999999999999" x14ac:dyDescent="0.25">
      <c r="A1" s="548" t="s">
        <v>763</v>
      </c>
      <c r="B1" s="548"/>
      <c r="C1" s="548"/>
    </row>
    <row r="2" spans="1:3" ht="28.5" customHeight="1" x14ac:dyDescent="0.25">
      <c r="A2" s="386" t="s">
        <v>629</v>
      </c>
      <c r="B2" s="549" t="s">
        <v>764</v>
      </c>
      <c r="C2" s="550"/>
    </row>
    <row r="3" spans="1:3" ht="13.2" x14ac:dyDescent="0.25">
      <c r="A3" s="386" t="s">
        <v>629</v>
      </c>
      <c r="B3" s="387" t="s">
        <v>765</v>
      </c>
      <c r="C3" s="388"/>
    </row>
    <row r="4" spans="1:3" ht="13.2" x14ac:dyDescent="0.25">
      <c r="A4" s="386" t="s">
        <v>629</v>
      </c>
      <c r="B4" s="376" t="s">
        <v>430</v>
      </c>
      <c r="C4" s="388"/>
    </row>
    <row r="5" spans="1:3" ht="13.2" x14ac:dyDescent="0.25">
      <c r="A5" s="386" t="s">
        <v>629</v>
      </c>
      <c r="B5" s="387" t="s">
        <v>766</v>
      </c>
      <c r="C5" s="388"/>
    </row>
    <row r="6" spans="1:3" ht="13.2" x14ac:dyDescent="0.25">
      <c r="A6" s="386" t="s">
        <v>629</v>
      </c>
      <c r="B6" s="387" t="s">
        <v>767</v>
      </c>
      <c r="C6" s="388"/>
    </row>
    <row r="7" spans="1:3" ht="13.2" x14ac:dyDescent="0.25">
      <c r="A7" s="386" t="s">
        <v>629</v>
      </c>
      <c r="B7" s="387" t="s">
        <v>768</v>
      </c>
      <c r="C7" s="388" t="s">
        <v>1034</v>
      </c>
    </row>
    <row r="8" spans="1:3" ht="13.2" x14ac:dyDescent="0.25">
      <c r="A8" s="386" t="s">
        <v>629</v>
      </c>
      <c r="B8" s="387" t="s">
        <v>769</v>
      </c>
      <c r="C8" s="388"/>
    </row>
    <row r="9" spans="1:3" ht="13.2" x14ac:dyDescent="0.25">
      <c r="A9" s="386" t="s">
        <v>629</v>
      </c>
      <c r="B9" s="387" t="s">
        <v>770</v>
      </c>
      <c r="C9" s="388" t="s">
        <v>1034</v>
      </c>
    </row>
    <row r="10" spans="1:3" ht="13.2" x14ac:dyDescent="0.25">
      <c r="A10" s="386" t="s">
        <v>629</v>
      </c>
      <c r="B10" s="387" t="s">
        <v>34</v>
      </c>
      <c r="C10" s="388"/>
    </row>
    <row r="11" spans="1:3" ht="13.2" x14ac:dyDescent="0.25">
      <c r="A11" s="386" t="s">
        <v>629</v>
      </c>
      <c r="B11" s="387" t="s">
        <v>35</v>
      </c>
      <c r="C11" s="388"/>
    </row>
    <row r="12" spans="1:3" ht="13.2" x14ac:dyDescent="0.25">
      <c r="A12" s="386" t="s">
        <v>629</v>
      </c>
      <c r="B12" s="387" t="s">
        <v>36</v>
      </c>
      <c r="C12" s="388"/>
    </row>
    <row r="13" spans="1:3" ht="13.2" x14ac:dyDescent="0.25">
      <c r="A13" s="386" t="s">
        <v>629</v>
      </c>
      <c r="B13" s="387" t="s">
        <v>37</v>
      </c>
      <c r="C13" s="388" t="s">
        <v>1034</v>
      </c>
    </row>
    <row r="14" spans="1:3" ht="13.2" x14ac:dyDescent="0.25">
      <c r="A14" s="386" t="s">
        <v>629</v>
      </c>
      <c r="B14" s="387" t="s">
        <v>38</v>
      </c>
      <c r="C14" s="388"/>
    </row>
    <row r="15" spans="1:3" ht="13.2" x14ac:dyDescent="0.25">
      <c r="A15" s="386" t="s">
        <v>629</v>
      </c>
      <c r="B15" s="387" t="s">
        <v>39</v>
      </c>
      <c r="C15" s="388"/>
    </row>
    <row r="16" spans="1:3" ht="13.2" x14ac:dyDescent="0.25">
      <c r="A16" s="386" t="s">
        <v>629</v>
      </c>
      <c r="B16" s="387" t="s">
        <v>40</v>
      </c>
      <c r="C16" s="388" t="s">
        <v>1034</v>
      </c>
    </row>
    <row r="17" spans="1:3" ht="13.2" x14ac:dyDescent="0.25">
      <c r="A17" s="386" t="s">
        <v>629</v>
      </c>
      <c r="B17" s="387" t="s">
        <v>41</v>
      </c>
      <c r="C17" s="388" t="s">
        <v>1034</v>
      </c>
    </row>
    <row r="18" spans="1:3" ht="13.2" x14ac:dyDescent="0.25">
      <c r="A18" s="386" t="s">
        <v>629</v>
      </c>
      <c r="B18" s="387" t="s">
        <v>42</v>
      </c>
      <c r="C18" s="388" t="s">
        <v>1034</v>
      </c>
    </row>
    <row r="19" spans="1:3" ht="13.2" x14ac:dyDescent="0.25">
      <c r="A19" s="386" t="s">
        <v>629</v>
      </c>
      <c r="B19" s="387" t="s">
        <v>43</v>
      </c>
      <c r="C19" s="388"/>
    </row>
    <row r="20" spans="1:3" ht="13.2" x14ac:dyDescent="0.25">
      <c r="A20" s="386" t="s">
        <v>629</v>
      </c>
      <c r="B20" s="389" t="s">
        <v>44</v>
      </c>
      <c r="C20" s="388"/>
    </row>
    <row r="21" spans="1:3" ht="13.2" x14ac:dyDescent="0.25">
      <c r="B21" s="551"/>
      <c r="C21" s="552"/>
    </row>
    <row r="22" spans="1:3" ht="13.2" x14ac:dyDescent="0.25">
      <c r="B22" s="391"/>
      <c r="C22" s="391"/>
    </row>
    <row r="23" spans="1:3" ht="13.2" x14ac:dyDescent="0.25">
      <c r="A23" s="386" t="s">
        <v>630</v>
      </c>
      <c r="B23" s="392" t="s">
        <v>711</v>
      </c>
    </row>
    <row r="24" spans="1:3" ht="13.2" x14ac:dyDescent="0.25"/>
    <row r="25" spans="1:3" ht="24.75" customHeight="1" x14ac:dyDescent="0.25">
      <c r="A25" s="393" t="s">
        <v>631</v>
      </c>
      <c r="B25" s="394" t="s">
        <v>45</v>
      </c>
      <c r="C25" s="394"/>
    </row>
    <row r="26" spans="1:3" ht="13.2" x14ac:dyDescent="0.25">
      <c r="A26" s="393" t="s">
        <v>631</v>
      </c>
      <c r="B26" s="387" t="s">
        <v>46</v>
      </c>
      <c r="C26" s="388"/>
    </row>
    <row r="27" spans="1:3" ht="13.2" x14ac:dyDescent="0.25">
      <c r="A27" s="393" t="s">
        <v>631</v>
      </c>
      <c r="B27" s="387" t="s">
        <v>47</v>
      </c>
      <c r="C27" s="388"/>
    </row>
    <row r="28" spans="1:3" ht="13.2" x14ac:dyDescent="0.25">
      <c r="A28" s="393" t="s">
        <v>631</v>
      </c>
      <c r="B28" s="387" t="s">
        <v>48</v>
      </c>
      <c r="C28" s="388"/>
    </row>
    <row r="29" spans="1:3" ht="13.2" x14ac:dyDescent="0.25">
      <c r="A29" s="393" t="s">
        <v>631</v>
      </c>
      <c r="B29" s="387" t="s">
        <v>49</v>
      </c>
      <c r="C29" s="388"/>
    </row>
    <row r="30" spans="1:3" ht="13.2" x14ac:dyDescent="0.25">
      <c r="A30" s="393" t="s">
        <v>631</v>
      </c>
      <c r="B30" s="387" t="s">
        <v>869</v>
      </c>
      <c r="C30" s="388"/>
    </row>
    <row r="31" spans="1:3" ht="13.2" x14ac:dyDescent="0.25">
      <c r="A31" s="393" t="s">
        <v>631</v>
      </c>
      <c r="B31" s="387" t="s">
        <v>50</v>
      </c>
      <c r="C31" s="388" t="s">
        <v>1034</v>
      </c>
    </row>
    <row r="32" spans="1:3" ht="13.2" x14ac:dyDescent="0.25">
      <c r="A32" s="393" t="s">
        <v>631</v>
      </c>
      <c r="B32" s="387" t="s">
        <v>865</v>
      </c>
      <c r="C32" s="388"/>
    </row>
    <row r="33" spans="1:3" ht="13.2" x14ac:dyDescent="0.25">
      <c r="A33" s="393" t="s">
        <v>631</v>
      </c>
      <c r="B33" s="387" t="s">
        <v>51</v>
      </c>
      <c r="C33" s="388"/>
    </row>
    <row r="34" spans="1:3" ht="13.2" x14ac:dyDescent="0.25">
      <c r="A34" s="393" t="s">
        <v>631</v>
      </c>
      <c r="B34" s="387" t="s">
        <v>52</v>
      </c>
      <c r="C34" s="388" t="s">
        <v>1034</v>
      </c>
    </row>
    <row r="35" spans="1:3" ht="13.2" x14ac:dyDescent="0.25">
      <c r="A35" s="393" t="s">
        <v>631</v>
      </c>
      <c r="B35" s="387" t="s">
        <v>53</v>
      </c>
      <c r="C35" s="388" t="s">
        <v>1034</v>
      </c>
    </row>
    <row r="36" spans="1:3" ht="13.2" x14ac:dyDescent="0.25">
      <c r="A36" s="393" t="s">
        <v>631</v>
      </c>
      <c r="B36" s="389" t="s">
        <v>223</v>
      </c>
      <c r="C36" s="388"/>
    </row>
    <row r="37" spans="1:3" ht="13.2" x14ac:dyDescent="0.25">
      <c r="B37" s="553"/>
      <c r="C37" s="554"/>
    </row>
    <row r="38" spans="1:3" ht="13.2" x14ac:dyDescent="0.25"/>
    <row r="39" spans="1:3" ht="28.8" x14ac:dyDescent="0.25">
      <c r="B39" s="395" t="s">
        <v>1065</v>
      </c>
    </row>
    <row r="40" spans="1:3" ht="13.2" x14ac:dyDescent="0.25"/>
  </sheetData>
  <mergeCells count="4">
    <mergeCell ref="A1:C1"/>
    <mergeCell ref="B2:C2"/>
    <mergeCell ref="B21:C21"/>
    <mergeCell ref="B37:C37"/>
  </mergeCells>
  <pageMargins left="0.75" right="0.75" top="1" bottom="1" header="0.5" footer="0.5"/>
  <pageSetup scale="75" orientation="portrait" r:id="rId1"/>
  <headerFooter alignWithMargins="0">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8"/>
  <sheetViews>
    <sheetView showGridLines="0" showRowColHeaders="0" showRuler="0" view="pageLayout" zoomScaleNormal="100" workbookViewId="0">
      <selection activeCell="E6" sqref="E6"/>
    </sheetView>
  </sheetViews>
  <sheetFormatPr defaultColWidth="0" defaultRowHeight="13.2" zeroHeight="1" x14ac:dyDescent="0.25"/>
  <cols>
    <col min="1" max="1" width="3.88671875" style="154" customWidth="1"/>
    <col min="2" max="2" width="27" style="155" customWidth="1"/>
    <col min="3" max="3" width="4.6640625" style="155" customWidth="1"/>
    <col min="4" max="4" width="10.6640625" style="155" customWidth="1"/>
    <col min="5" max="6" width="16.6640625" style="155" customWidth="1"/>
    <col min="7" max="7" width="9.109375" style="155" customWidth="1"/>
    <col min="8" max="8" width="0.6640625" style="155" customWidth="1"/>
    <col min="9" max="16384" width="0" style="155" hidden="1"/>
  </cols>
  <sheetData>
    <row r="1" spans="1:6" ht="17.399999999999999" x14ac:dyDescent="0.25">
      <c r="A1" s="425" t="s">
        <v>790</v>
      </c>
      <c r="B1" s="425"/>
      <c r="C1" s="425"/>
      <c r="D1" s="425"/>
      <c r="E1" s="499"/>
      <c r="F1" s="499"/>
    </row>
    <row r="2" spans="1:6" ht="8.25" customHeight="1" x14ac:dyDescent="0.25"/>
    <row r="3" spans="1:6" ht="28.5" customHeight="1" x14ac:dyDescent="0.25">
      <c r="A3" s="117" t="s">
        <v>328</v>
      </c>
      <c r="B3" s="565" t="s">
        <v>998</v>
      </c>
      <c r="C3" s="565"/>
      <c r="D3" s="565"/>
      <c r="E3" s="566"/>
      <c r="F3" s="566"/>
    </row>
    <row r="4" spans="1:6" ht="37.5" customHeight="1" x14ac:dyDescent="0.25">
      <c r="A4" s="140" t="s">
        <v>328</v>
      </c>
      <c r="B4" s="486"/>
      <c r="C4" s="446"/>
      <c r="D4" s="446"/>
      <c r="E4" s="264" t="s">
        <v>572</v>
      </c>
      <c r="F4" s="52" t="s">
        <v>238</v>
      </c>
    </row>
    <row r="5" spans="1:6" ht="39.75" customHeight="1" x14ac:dyDescent="0.25">
      <c r="A5" s="140" t="s">
        <v>328</v>
      </c>
      <c r="B5" s="475" t="s">
        <v>431</v>
      </c>
      <c r="C5" s="505"/>
      <c r="D5" s="505"/>
      <c r="E5" s="265">
        <v>0.94</v>
      </c>
      <c r="F5" s="266">
        <v>0.94</v>
      </c>
    </row>
    <row r="6" spans="1:6" x14ac:dyDescent="0.25">
      <c r="A6" s="140" t="s">
        <v>328</v>
      </c>
      <c r="B6" s="429" t="s">
        <v>791</v>
      </c>
      <c r="C6" s="446"/>
      <c r="D6" s="446"/>
      <c r="E6" s="267">
        <v>0</v>
      </c>
      <c r="F6" s="266">
        <v>0</v>
      </c>
    </row>
    <row r="7" spans="1:6" x14ac:dyDescent="0.25">
      <c r="A7" s="140" t="s">
        <v>328</v>
      </c>
      <c r="B7" s="429" t="s">
        <v>792</v>
      </c>
      <c r="C7" s="446"/>
      <c r="D7" s="446"/>
      <c r="E7" s="267">
        <v>0</v>
      </c>
      <c r="F7" s="266">
        <v>0</v>
      </c>
    </row>
    <row r="8" spans="1:6" ht="24.75" customHeight="1" x14ac:dyDescent="0.25">
      <c r="A8" s="140" t="s">
        <v>328</v>
      </c>
      <c r="B8" s="429" t="s">
        <v>793</v>
      </c>
      <c r="C8" s="446"/>
      <c r="D8" s="446"/>
      <c r="E8" s="267">
        <v>1</v>
      </c>
      <c r="F8" s="266">
        <v>0.87</v>
      </c>
    </row>
    <row r="9" spans="1:6" x14ac:dyDescent="0.25">
      <c r="A9" s="140" t="s">
        <v>328</v>
      </c>
      <c r="B9" s="429" t="s">
        <v>794</v>
      </c>
      <c r="C9" s="446"/>
      <c r="D9" s="446"/>
      <c r="E9" s="267">
        <v>0</v>
      </c>
      <c r="F9" s="266">
        <v>0.13</v>
      </c>
    </row>
    <row r="10" spans="1:6" x14ac:dyDescent="0.25">
      <c r="A10" s="140" t="s">
        <v>328</v>
      </c>
      <c r="B10" s="429" t="s">
        <v>795</v>
      </c>
      <c r="C10" s="446"/>
      <c r="D10" s="446"/>
      <c r="E10" s="267">
        <v>0</v>
      </c>
      <c r="F10" s="266">
        <v>0</v>
      </c>
    </row>
    <row r="11" spans="1:6" x14ac:dyDescent="0.25">
      <c r="A11" s="140" t="s">
        <v>328</v>
      </c>
      <c r="B11" s="429" t="s">
        <v>796</v>
      </c>
      <c r="C11" s="446"/>
      <c r="D11" s="446"/>
      <c r="E11" s="268">
        <v>18</v>
      </c>
      <c r="F11" s="268">
        <v>20</v>
      </c>
    </row>
    <row r="12" spans="1:6" x14ac:dyDescent="0.25">
      <c r="A12" s="140" t="s">
        <v>328</v>
      </c>
      <c r="B12" s="429" t="s">
        <v>797</v>
      </c>
      <c r="C12" s="446"/>
      <c r="D12" s="446"/>
      <c r="E12" s="268">
        <v>18</v>
      </c>
      <c r="F12" s="268">
        <v>20</v>
      </c>
    </row>
    <row r="13" spans="1:6" ht="9.75" customHeight="1" x14ac:dyDescent="0.25"/>
    <row r="14" spans="1:6" x14ac:dyDescent="0.25">
      <c r="A14" s="140" t="s">
        <v>327</v>
      </c>
      <c r="B14" s="555" t="s">
        <v>573</v>
      </c>
      <c r="C14" s="433"/>
      <c r="D14" s="433"/>
      <c r="E14" s="519"/>
      <c r="F14" s="519"/>
    </row>
    <row r="15" spans="1:6" x14ac:dyDescent="0.25">
      <c r="A15" s="140" t="s">
        <v>327</v>
      </c>
      <c r="B15" s="111" t="s">
        <v>568</v>
      </c>
      <c r="C15" s="162" t="s">
        <v>1034</v>
      </c>
      <c r="D15" s="153"/>
      <c r="E15" s="188"/>
      <c r="F15" s="188"/>
    </row>
    <row r="16" spans="1:6" x14ac:dyDescent="0.25">
      <c r="A16" s="140" t="s">
        <v>327</v>
      </c>
      <c r="B16" s="234" t="s">
        <v>798</v>
      </c>
      <c r="C16" s="162" t="s">
        <v>1034</v>
      </c>
    </row>
    <row r="17" spans="1:3" x14ac:dyDescent="0.25">
      <c r="A17" s="140" t="s">
        <v>327</v>
      </c>
      <c r="B17" s="234" t="s">
        <v>799</v>
      </c>
      <c r="C17" s="162" t="s">
        <v>1034</v>
      </c>
    </row>
    <row r="18" spans="1:3" x14ac:dyDescent="0.25">
      <c r="A18" s="140" t="s">
        <v>327</v>
      </c>
      <c r="B18" s="234" t="s">
        <v>299</v>
      </c>
      <c r="C18" s="162" t="s">
        <v>1034</v>
      </c>
    </row>
    <row r="19" spans="1:3" x14ac:dyDescent="0.25">
      <c r="A19" s="140" t="s">
        <v>327</v>
      </c>
      <c r="B19" s="234" t="s">
        <v>300</v>
      </c>
      <c r="C19" s="162" t="s">
        <v>1034</v>
      </c>
    </row>
    <row r="20" spans="1:3" ht="26.4" x14ac:dyDescent="0.25">
      <c r="A20" s="140" t="s">
        <v>327</v>
      </c>
      <c r="B20" s="104" t="s">
        <v>569</v>
      </c>
      <c r="C20" s="162" t="s">
        <v>1034</v>
      </c>
    </row>
    <row r="21" spans="1:3" x14ac:dyDescent="0.25">
      <c r="A21" s="140" t="s">
        <v>327</v>
      </c>
      <c r="B21" s="234" t="s">
        <v>301</v>
      </c>
      <c r="C21" s="162" t="s">
        <v>1034</v>
      </c>
    </row>
    <row r="22" spans="1:3" x14ac:dyDescent="0.25">
      <c r="A22" s="140" t="s">
        <v>327</v>
      </c>
      <c r="B22" s="234" t="s">
        <v>302</v>
      </c>
      <c r="C22" s="162" t="s">
        <v>1034</v>
      </c>
    </row>
    <row r="23" spans="1:3" x14ac:dyDescent="0.25">
      <c r="A23" s="140" t="s">
        <v>327</v>
      </c>
      <c r="B23" s="234" t="s">
        <v>303</v>
      </c>
      <c r="C23" s="162" t="s">
        <v>1034</v>
      </c>
    </row>
    <row r="24" spans="1:3" x14ac:dyDescent="0.25">
      <c r="A24" s="140" t="s">
        <v>327</v>
      </c>
      <c r="B24" s="269" t="s">
        <v>570</v>
      </c>
      <c r="C24" s="403"/>
    </row>
    <row r="25" spans="1:3" x14ac:dyDescent="0.25">
      <c r="A25" s="140" t="s">
        <v>327</v>
      </c>
      <c r="B25" s="234" t="s">
        <v>304</v>
      </c>
      <c r="C25" s="162" t="s">
        <v>1034</v>
      </c>
    </row>
    <row r="26" spans="1:3" x14ac:dyDescent="0.25">
      <c r="A26" s="140" t="s">
        <v>327</v>
      </c>
      <c r="B26" s="234" t="s">
        <v>305</v>
      </c>
      <c r="C26" s="162" t="s">
        <v>1034</v>
      </c>
    </row>
    <row r="27" spans="1:3" x14ac:dyDescent="0.25">
      <c r="A27" s="140" t="s">
        <v>327</v>
      </c>
      <c r="B27" s="234" t="s">
        <v>306</v>
      </c>
      <c r="C27" s="162" t="s">
        <v>1034</v>
      </c>
    </row>
    <row r="28" spans="1:3" x14ac:dyDescent="0.25">
      <c r="A28" s="140" t="s">
        <v>327</v>
      </c>
      <c r="B28" s="234" t="s">
        <v>307</v>
      </c>
      <c r="C28" s="403"/>
    </row>
    <row r="29" spans="1:3" x14ac:dyDescent="0.25">
      <c r="A29" s="140" t="s">
        <v>327</v>
      </c>
      <c r="B29" s="234" t="s">
        <v>308</v>
      </c>
      <c r="C29" s="162" t="s">
        <v>1034</v>
      </c>
    </row>
    <row r="30" spans="1:3" x14ac:dyDescent="0.25">
      <c r="A30" s="140" t="s">
        <v>327</v>
      </c>
      <c r="B30" s="234" t="s">
        <v>309</v>
      </c>
      <c r="C30" s="162" t="s">
        <v>1034</v>
      </c>
    </row>
    <row r="31" spans="1:3" x14ac:dyDescent="0.25">
      <c r="A31" s="140" t="s">
        <v>327</v>
      </c>
      <c r="B31" s="234" t="s">
        <v>310</v>
      </c>
      <c r="C31" s="162" t="s">
        <v>1034</v>
      </c>
    </row>
    <row r="32" spans="1:3" x14ac:dyDescent="0.25">
      <c r="A32" s="140" t="s">
        <v>327</v>
      </c>
      <c r="B32" s="234" t="s">
        <v>311</v>
      </c>
      <c r="C32" s="162" t="s">
        <v>1034</v>
      </c>
    </row>
    <row r="33" spans="1:8" x14ac:dyDescent="0.25">
      <c r="A33" s="140" t="s">
        <v>327</v>
      </c>
      <c r="B33" s="234" t="s">
        <v>312</v>
      </c>
      <c r="C33" s="162" t="s">
        <v>1034</v>
      </c>
    </row>
    <row r="34" spans="1:8" x14ac:dyDescent="0.25">
      <c r="A34" s="140" t="s">
        <v>327</v>
      </c>
      <c r="B34" s="234" t="s">
        <v>313</v>
      </c>
      <c r="C34" s="403"/>
    </row>
    <row r="35" spans="1:8" x14ac:dyDescent="0.25">
      <c r="A35" s="140" t="s">
        <v>327</v>
      </c>
      <c r="B35" s="234" t="s">
        <v>314</v>
      </c>
      <c r="C35" s="162" t="s">
        <v>1034</v>
      </c>
    </row>
    <row r="36" spans="1:8" ht="9" customHeight="1" x14ac:dyDescent="0.25"/>
    <row r="37" spans="1:8" x14ac:dyDescent="0.25">
      <c r="A37" s="140" t="s">
        <v>326</v>
      </c>
      <c r="B37" s="560" t="s">
        <v>712</v>
      </c>
      <c r="C37" s="473"/>
      <c r="D37" s="473"/>
      <c r="E37" s="561"/>
      <c r="F37" s="562"/>
    </row>
    <row r="38" spans="1:8" s="271" customFormat="1" ht="26.4" x14ac:dyDescent="0.25">
      <c r="A38" s="140" t="s">
        <v>326</v>
      </c>
      <c r="B38" s="53"/>
      <c r="C38" s="559" t="s">
        <v>577</v>
      </c>
      <c r="D38" s="559"/>
      <c r="E38" s="54" t="s">
        <v>579</v>
      </c>
      <c r="F38" s="563" t="s">
        <v>578</v>
      </c>
      <c r="G38" s="564"/>
      <c r="H38" s="270"/>
    </row>
    <row r="39" spans="1:8" x14ac:dyDescent="0.25">
      <c r="A39" s="140" t="s">
        <v>326</v>
      </c>
      <c r="B39" s="30" t="s">
        <v>574</v>
      </c>
      <c r="C39" s="557"/>
      <c r="D39" s="558"/>
      <c r="E39" s="162"/>
      <c r="F39" s="467"/>
      <c r="G39" s="469"/>
      <c r="H39" s="92"/>
    </row>
    <row r="40" spans="1:8" x14ac:dyDescent="0.25">
      <c r="A40" s="140" t="s">
        <v>326</v>
      </c>
      <c r="B40" s="30" t="s">
        <v>575</v>
      </c>
      <c r="C40" s="557"/>
      <c r="D40" s="558"/>
      <c r="E40" s="162"/>
      <c r="F40" s="467"/>
      <c r="G40" s="469"/>
      <c r="H40" s="92"/>
    </row>
    <row r="41" spans="1:8" x14ac:dyDescent="0.25">
      <c r="A41" s="140" t="s">
        <v>326</v>
      </c>
      <c r="B41" s="30" t="s">
        <v>576</v>
      </c>
      <c r="C41" s="557"/>
      <c r="D41" s="558"/>
      <c r="E41" s="162"/>
      <c r="F41" s="467"/>
      <c r="G41" s="469"/>
      <c r="H41" s="92"/>
    </row>
    <row r="42" spans="1:8" ht="9" customHeight="1" x14ac:dyDescent="0.25"/>
    <row r="43" spans="1:8" ht="26.25" customHeight="1" x14ac:dyDescent="0.25">
      <c r="A43" s="140" t="s">
        <v>325</v>
      </c>
      <c r="B43" s="555" t="s">
        <v>524</v>
      </c>
      <c r="C43" s="433"/>
      <c r="D43" s="433"/>
      <c r="E43" s="433"/>
      <c r="F43" s="433"/>
    </row>
    <row r="44" spans="1:8" x14ac:dyDescent="0.25">
      <c r="A44" s="140" t="s">
        <v>325</v>
      </c>
      <c r="B44" s="234" t="s">
        <v>315</v>
      </c>
      <c r="C44" s="162" t="s">
        <v>1034</v>
      </c>
    </row>
    <row r="45" spans="1:8" x14ac:dyDescent="0.25">
      <c r="A45" s="140" t="s">
        <v>325</v>
      </c>
      <c r="B45" s="234" t="s">
        <v>316</v>
      </c>
      <c r="C45" s="403"/>
    </row>
    <row r="46" spans="1:8" x14ac:dyDescent="0.25">
      <c r="A46" s="140" t="s">
        <v>325</v>
      </c>
      <c r="B46" s="234" t="s">
        <v>317</v>
      </c>
      <c r="C46" s="162" t="s">
        <v>1034</v>
      </c>
    </row>
    <row r="47" spans="1:8" ht="26.4" x14ac:dyDescent="0.25">
      <c r="A47" s="140" t="s">
        <v>325</v>
      </c>
      <c r="B47" s="234" t="s">
        <v>318</v>
      </c>
      <c r="C47" s="403"/>
    </row>
    <row r="48" spans="1:8" x14ac:dyDescent="0.25">
      <c r="A48" s="140" t="s">
        <v>325</v>
      </c>
      <c r="B48" s="234" t="s">
        <v>319</v>
      </c>
      <c r="C48" s="162" t="s">
        <v>1034</v>
      </c>
    </row>
    <row r="49" spans="1:4" ht="27.75" customHeight="1" x14ac:dyDescent="0.25">
      <c r="A49" s="140" t="s">
        <v>325</v>
      </c>
      <c r="B49" s="234" t="s">
        <v>320</v>
      </c>
      <c r="C49" s="162" t="s">
        <v>1034</v>
      </c>
    </row>
    <row r="50" spans="1:4" ht="24.75" customHeight="1" x14ac:dyDescent="0.25">
      <c r="A50" s="140" t="s">
        <v>325</v>
      </c>
      <c r="B50" s="234" t="s">
        <v>321</v>
      </c>
      <c r="C50" s="403"/>
    </row>
    <row r="51" spans="1:4" x14ac:dyDescent="0.25">
      <c r="A51" s="140" t="s">
        <v>325</v>
      </c>
      <c r="B51" s="234" t="s">
        <v>322</v>
      </c>
      <c r="C51" s="403"/>
    </row>
    <row r="52" spans="1:4" x14ac:dyDescent="0.25">
      <c r="A52" s="140" t="s">
        <v>325</v>
      </c>
      <c r="B52" s="234" t="s">
        <v>323</v>
      </c>
      <c r="C52" s="162" t="s">
        <v>1034</v>
      </c>
    </row>
    <row r="53" spans="1:4" x14ac:dyDescent="0.25">
      <c r="A53" s="140" t="s">
        <v>325</v>
      </c>
      <c r="B53" s="269" t="s">
        <v>145</v>
      </c>
      <c r="C53" s="162" t="s">
        <v>1034</v>
      </c>
    </row>
    <row r="54" spans="1:4" x14ac:dyDescent="0.25">
      <c r="A54" s="140" t="s">
        <v>325</v>
      </c>
      <c r="B54" s="272" t="s">
        <v>146</v>
      </c>
      <c r="C54" s="162" t="s">
        <v>1034</v>
      </c>
    </row>
    <row r="55" spans="1:4" ht="15.75" customHeight="1" x14ac:dyDescent="0.25">
      <c r="A55" s="140" t="s">
        <v>325</v>
      </c>
      <c r="B55" s="273" t="s">
        <v>324</v>
      </c>
      <c r="C55" s="162"/>
      <c r="D55" s="171"/>
    </row>
    <row r="56" spans="1:4" ht="13.5" customHeight="1" x14ac:dyDescent="0.25">
      <c r="A56" s="140"/>
      <c r="B56" s="274"/>
      <c r="C56" s="275"/>
      <c r="D56" s="171"/>
    </row>
    <row r="57" spans="1:4" ht="3.75" customHeight="1" x14ac:dyDescent="0.25">
      <c r="A57" s="140"/>
      <c r="B57" s="556"/>
      <c r="C57" s="556"/>
    </row>
    <row r="58" spans="1:4" ht="4.5" hidden="1" customHeight="1" x14ac:dyDescent="0.25"/>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7"/>
  <sheetViews>
    <sheetView showGridLines="0" showRowColHeaders="0" showRuler="0" view="pageLayout" zoomScaleNormal="100" workbookViewId="0">
      <selection activeCell="D56" sqref="D56"/>
    </sheetView>
  </sheetViews>
  <sheetFormatPr defaultColWidth="0" defaultRowHeight="13.2" zeroHeight="1" x14ac:dyDescent="0.25"/>
  <cols>
    <col min="1" max="1" width="3.88671875" style="154" customWidth="1"/>
    <col min="2" max="2" width="29.33203125" style="155" customWidth="1"/>
    <col min="3" max="5" width="18.6640625" style="155" customWidth="1"/>
    <col min="6" max="6" width="0.6640625" style="155" customWidth="1"/>
    <col min="7" max="16384" width="0" style="155" hidden="1"/>
  </cols>
  <sheetData>
    <row r="1" spans="1:5" ht="17.399999999999999" x14ac:dyDescent="0.25">
      <c r="A1" s="425" t="s">
        <v>525</v>
      </c>
      <c r="B1" s="425"/>
      <c r="C1" s="425"/>
      <c r="D1" s="425"/>
      <c r="E1" s="425"/>
    </row>
    <row r="2" spans="1:5" ht="17.399999999999999" x14ac:dyDescent="0.25">
      <c r="A2" s="152"/>
      <c r="B2" s="152"/>
      <c r="C2" s="152"/>
      <c r="D2" s="152"/>
      <c r="E2" s="152"/>
    </row>
    <row r="3" spans="1:5" s="277" customFormat="1" x14ac:dyDescent="0.25">
      <c r="A3" s="95" t="s">
        <v>695</v>
      </c>
      <c r="B3" s="276" t="s">
        <v>137</v>
      </c>
      <c r="C3" s="276"/>
      <c r="D3" s="276"/>
      <c r="E3" s="276"/>
    </row>
    <row r="4" spans="1:5" x14ac:dyDescent="0.25"/>
    <row r="5" spans="1:5" ht="27.75" customHeight="1" x14ac:dyDescent="0.25">
      <c r="B5" s="555" t="s">
        <v>999</v>
      </c>
      <c r="C5" s="555"/>
      <c r="D5" s="555"/>
      <c r="E5" s="555"/>
    </row>
    <row r="6" spans="1:5" x14ac:dyDescent="0.25">
      <c r="B6" s="153"/>
      <c r="C6" s="153"/>
      <c r="D6" s="153"/>
      <c r="E6" s="153"/>
    </row>
    <row r="7" spans="1:5" ht="38.25" customHeight="1" x14ac:dyDescent="0.25">
      <c r="A7" s="172"/>
      <c r="B7" s="571" t="s">
        <v>1000</v>
      </c>
      <c r="C7" s="433"/>
      <c r="D7" s="433"/>
      <c r="E7" s="433"/>
    </row>
    <row r="8" spans="1:5" x14ac:dyDescent="0.25">
      <c r="B8" s="278"/>
      <c r="C8" s="153"/>
      <c r="D8" s="92"/>
      <c r="E8" s="279"/>
    </row>
    <row r="9" spans="1:5" x14ac:dyDescent="0.25">
      <c r="A9" s="140"/>
      <c r="B9" s="140"/>
      <c r="C9" s="140"/>
      <c r="D9" s="140"/>
      <c r="E9" s="140"/>
    </row>
    <row r="10" spans="1:5" ht="125.4" customHeight="1" x14ac:dyDescent="0.25">
      <c r="A10" s="95" t="s">
        <v>539</v>
      </c>
      <c r="B10" s="570" t="s">
        <v>1001</v>
      </c>
      <c r="C10" s="433"/>
      <c r="D10" s="433"/>
      <c r="E10" s="433"/>
    </row>
    <row r="11" spans="1:5" x14ac:dyDescent="0.25">
      <c r="A11" s="140"/>
      <c r="C11" s="240"/>
      <c r="D11" s="140"/>
      <c r="E11" s="140"/>
    </row>
    <row r="12" spans="1:5" x14ac:dyDescent="0.25">
      <c r="A12" s="140" t="s">
        <v>539</v>
      </c>
      <c r="B12" s="259"/>
      <c r="C12" s="161" t="s">
        <v>526</v>
      </c>
      <c r="D12" s="161" t="s">
        <v>238</v>
      </c>
    </row>
    <row r="13" spans="1:5" ht="26.4" x14ac:dyDescent="0.25">
      <c r="A13" s="140" t="s">
        <v>539</v>
      </c>
      <c r="B13" s="136" t="s">
        <v>439</v>
      </c>
      <c r="C13" s="280">
        <v>57654</v>
      </c>
      <c r="D13" s="280">
        <v>57654</v>
      </c>
    </row>
    <row r="14" spans="1:5" ht="39.6" x14ac:dyDescent="0.25">
      <c r="A14" s="140" t="s">
        <v>539</v>
      </c>
      <c r="B14" s="136" t="s">
        <v>440</v>
      </c>
      <c r="C14" s="280"/>
      <c r="D14" s="280"/>
    </row>
    <row r="15" spans="1:5" ht="26.4" x14ac:dyDescent="0.25">
      <c r="A15" s="140" t="s">
        <v>539</v>
      </c>
      <c r="B15" s="136" t="s">
        <v>441</v>
      </c>
      <c r="C15" s="280"/>
      <c r="D15" s="280"/>
    </row>
    <row r="16" spans="1:5" ht="26.4" x14ac:dyDescent="0.25">
      <c r="A16" s="140" t="s">
        <v>539</v>
      </c>
      <c r="B16" s="136" t="s">
        <v>442</v>
      </c>
      <c r="C16" s="280"/>
      <c r="D16" s="280"/>
    </row>
    <row r="17" spans="1:5" ht="26.4" x14ac:dyDescent="0.25">
      <c r="A17" s="140" t="s">
        <v>539</v>
      </c>
      <c r="B17" s="234" t="s">
        <v>443</v>
      </c>
      <c r="C17" s="280">
        <v>57654</v>
      </c>
      <c r="D17" s="280">
        <v>57654</v>
      </c>
    </row>
    <row r="18" spans="1:5" x14ac:dyDescent="0.25">
      <c r="A18" s="140"/>
      <c r="B18" s="281"/>
      <c r="C18" s="282"/>
      <c r="D18" s="283"/>
    </row>
    <row r="19" spans="1:5" x14ac:dyDescent="0.25">
      <c r="A19" s="140" t="s">
        <v>539</v>
      </c>
      <c r="B19" s="234" t="s">
        <v>267</v>
      </c>
      <c r="C19" s="280">
        <v>900</v>
      </c>
      <c r="D19" s="280">
        <v>900</v>
      </c>
    </row>
    <row r="20" spans="1:5" x14ac:dyDescent="0.25">
      <c r="A20" s="140"/>
      <c r="B20" s="281"/>
      <c r="C20" s="282"/>
      <c r="D20" s="283"/>
    </row>
    <row r="21" spans="1:5" ht="26.4" x14ac:dyDescent="0.25">
      <c r="A21" s="140" t="s">
        <v>539</v>
      </c>
      <c r="B21" s="234" t="s">
        <v>268</v>
      </c>
      <c r="C21" s="280">
        <f>C22+C23</f>
        <v>17334</v>
      </c>
      <c r="D21" s="280">
        <f>D22+D23</f>
        <v>17334</v>
      </c>
    </row>
    <row r="22" spans="1:5" ht="26.4" x14ac:dyDescent="0.25">
      <c r="A22" s="140" t="s">
        <v>539</v>
      </c>
      <c r="B22" s="234" t="s">
        <v>269</v>
      </c>
      <c r="C22" s="280">
        <v>8600</v>
      </c>
      <c r="D22" s="280">
        <v>8600</v>
      </c>
    </row>
    <row r="23" spans="1:5" ht="26.4" x14ac:dyDescent="0.25">
      <c r="A23" s="140" t="s">
        <v>539</v>
      </c>
      <c r="B23" s="234" t="s">
        <v>270</v>
      </c>
      <c r="C23" s="280">
        <v>8734</v>
      </c>
      <c r="D23" s="280">
        <v>8734</v>
      </c>
    </row>
    <row r="24" spans="1:5" x14ac:dyDescent="0.25"/>
    <row r="25" spans="1:5" ht="38.25" customHeight="1" x14ac:dyDescent="0.25">
      <c r="A25" s="140" t="s">
        <v>539</v>
      </c>
      <c r="B25" s="467" t="s">
        <v>271</v>
      </c>
      <c r="C25" s="469"/>
      <c r="D25" s="284"/>
    </row>
    <row r="26" spans="1:5" x14ac:dyDescent="0.25">
      <c r="A26" s="140"/>
      <c r="B26" s="92"/>
      <c r="C26" s="92"/>
      <c r="D26" s="285"/>
    </row>
    <row r="27" spans="1:5" x14ac:dyDescent="0.25">
      <c r="A27" s="140" t="s">
        <v>539</v>
      </c>
      <c r="B27" s="460" t="s">
        <v>272</v>
      </c>
      <c r="C27" s="461"/>
      <c r="D27" s="461"/>
      <c r="E27" s="472"/>
    </row>
    <row r="28" spans="1:5" x14ac:dyDescent="0.25">
      <c r="A28" s="140"/>
      <c r="B28" s="457"/>
      <c r="C28" s="473"/>
      <c r="D28" s="473"/>
      <c r="E28" s="474"/>
    </row>
    <row r="29" spans="1:5" x14ac:dyDescent="0.25"/>
    <row r="30" spans="1:5" x14ac:dyDescent="0.25">
      <c r="A30" s="140" t="s">
        <v>273</v>
      </c>
      <c r="B30" s="466"/>
      <c r="C30" s="452"/>
      <c r="D30" s="172" t="s">
        <v>528</v>
      </c>
      <c r="E30" s="172" t="s">
        <v>529</v>
      </c>
    </row>
    <row r="31" spans="1:5" ht="25.5" customHeight="1" x14ac:dyDescent="0.25">
      <c r="A31" s="140" t="s">
        <v>273</v>
      </c>
      <c r="B31" s="567" t="s">
        <v>527</v>
      </c>
      <c r="C31" s="568"/>
      <c r="D31" s="268">
        <v>14</v>
      </c>
      <c r="E31" s="268">
        <v>20</v>
      </c>
    </row>
    <row r="32" spans="1:5" x14ac:dyDescent="0.25"/>
    <row r="33" spans="1:5" x14ac:dyDescent="0.25">
      <c r="A33" s="140" t="s">
        <v>274</v>
      </c>
      <c r="B33" s="466"/>
      <c r="C33" s="452"/>
      <c r="D33" s="172" t="s">
        <v>469</v>
      </c>
      <c r="E33" s="172" t="s">
        <v>470</v>
      </c>
    </row>
    <row r="34" spans="1:5" ht="27.75" customHeight="1" x14ac:dyDescent="0.25">
      <c r="A34" s="140" t="s">
        <v>274</v>
      </c>
      <c r="B34" s="567" t="s">
        <v>277</v>
      </c>
      <c r="C34" s="568"/>
      <c r="D34" s="162"/>
      <c r="E34" s="162" t="s">
        <v>1034</v>
      </c>
    </row>
    <row r="35" spans="1:5" x14ac:dyDescent="0.25"/>
    <row r="36" spans="1:5" x14ac:dyDescent="0.25">
      <c r="A36" s="140" t="s">
        <v>275</v>
      </c>
      <c r="D36" s="172" t="s">
        <v>469</v>
      </c>
      <c r="E36" s="172" t="s">
        <v>470</v>
      </c>
    </row>
    <row r="37" spans="1:5" ht="28.5" customHeight="1" x14ac:dyDescent="0.25">
      <c r="A37" s="140" t="s">
        <v>275</v>
      </c>
      <c r="B37" s="450" t="s">
        <v>138</v>
      </c>
      <c r="C37" s="569"/>
      <c r="D37" s="162" t="s">
        <v>1034</v>
      </c>
      <c r="E37" s="162" t="s">
        <v>1034</v>
      </c>
    </row>
    <row r="38" spans="1:5" ht="28.5" customHeight="1" x14ac:dyDescent="0.25">
      <c r="A38" s="140" t="s">
        <v>275</v>
      </c>
      <c r="B38" s="450"/>
      <c r="C38" s="569"/>
      <c r="D38" s="162" t="s">
        <v>140</v>
      </c>
      <c r="E38" s="286"/>
    </row>
    <row r="39" spans="1:5" ht="28.5" customHeight="1" x14ac:dyDescent="0.25">
      <c r="A39" s="140" t="s">
        <v>275</v>
      </c>
      <c r="B39" s="450" t="s">
        <v>139</v>
      </c>
      <c r="C39" s="569"/>
      <c r="D39" s="287"/>
      <c r="E39" s="286"/>
    </row>
    <row r="40" spans="1:5" x14ac:dyDescent="0.25">
      <c r="B40" s="544"/>
      <c r="C40" s="544"/>
      <c r="D40" s="544"/>
      <c r="E40" s="544"/>
    </row>
    <row r="41" spans="1:5" ht="19.5" customHeight="1" x14ac:dyDescent="0.25">
      <c r="A41" s="140" t="s">
        <v>276</v>
      </c>
      <c r="B41" s="473" t="s">
        <v>530</v>
      </c>
      <c r="C41" s="473"/>
      <c r="D41" s="473"/>
      <c r="E41" s="473"/>
    </row>
    <row r="42" spans="1:5" ht="26.4" x14ac:dyDescent="0.25">
      <c r="A42" s="140" t="s">
        <v>276</v>
      </c>
      <c r="B42" s="259"/>
      <c r="C42" s="167" t="s">
        <v>531</v>
      </c>
      <c r="D42" s="167" t="s">
        <v>532</v>
      </c>
      <c r="E42" s="167" t="s">
        <v>533</v>
      </c>
    </row>
    <row r="43" spans="1:5" x14ac:dyDescent="0.25">
      <c r="A43" s="140" t="s">
        <v>276</v>
      </c>
      <c r="B43" s="158" t="s">
        <v>534</v>
      </c>
      <c r="C43" s="284">
        <v>930</v>
      </c>
      <c r="D43" s="284">
        <v>930</v>
      </c>
      <c r="E43" s="284">
        <v>930</v>
      </c>
    </row>
    <row r="44" spans="1:5" x14ac:dyDescent="0.25">
      <c r="A44" s="140" t="s">
        <v>276</v>
      </c>
      <c r="B44" s="158" t="s">
        <v>535</v>
      </c>
      <c r="C44" s="288"/>
      <c r="D44" s="288"/>
      <c r="E44" s="284"/>
    </row>
    <row r="45" spans="1:5" x14ac:dyDescent="0.25">
      <c r="A45" s="140" t="s">
        <v>276</v>
      </c>
      <c r="B45" s="158" t="s">
        <v>536</v>
      </c>
      <c r="C45" s="288"/>
      <c r="D45" s="284"/>
      <c r="E45" s="284"/>
    </row>
    <row r="46" spans="1:5" ht="52.8" x14ac:dyDescent="0.25">
      <c r="A46" s="140" t="s">
        <v>276</v>
      </c>
      <c r="B46" s="164" t="s">
        <v>571</v>
      </c>
      <c r="C46" s="288"/>
      <c r="D46" s="288"/>
      <c r="E46" s="284"/>
    </row>
    <row r="47" spans="1:5" x14ac:dyDescent="0.25">
      <c r="A47" s="140" t="s">
        <v>276</v>
      </c>
      <c r="B47" s="158" t="s">
        <v>537</v>
      </c>
      <c r="C47" s="284"/>
      <c r="D47" s="284"/>
      <c r="E47" s="284"/>
    </row>
    <row r="48" spans="1:5" x14ac:dyDescent="0.25">
      <c r="A48" s="140" t="s">
        <v>276</v>
      </c>
      <c r="B48" s="158" t="s">
        <v>538</v>
      </c>
      <c r="C48" s="284">
        <v>978</v>
      </c>
      <c r="D48" s="284">
        <v>978</v>
      </c>
      <c r="E48" s="284">
        <v>978</v>
      </c>
    </row>
    <row r="49" spans="1:3" x14ac:dyDescent="0.25"/>
    <row r="50" spans="1:3" x14ac:dyDescent="0.25"/>
    <row r="51" spans="1:3" x14ac:dyDescent="0.25">
      <c r="A51" s="140" t="s">
        <v>374</v>
      </c>
      <c r="B51" s="565" t="s">
        <v>636</v>
      </c>
      <c r="C51" s="565"/>
    </row>
    <row r="52" spans="1:3" ht="26.4" x14ac:dyDescent="0.25">
      <c r="A52" s="140" t="s">
        <v>374</v>
      </c>
      <c r="B52" s="136" t="s">
        <v>801</v>
      </c>
      <c r="C52" s="289">
        <v>2404</v>
      </c>
    </row>
    <row r="53" spans="1:3" ht="26.4" x14ac:dyDescent="0.25">
      <c r="A53" s="140" t="s">
        <v>374</v>
      </c>
      <c r="B53" s="136" t="s">
        <v>804</v>
      </c>
      <c r="C53" s="289"/>
    </row>
    <row r="54" spans="1:3" ht="26.4" x14ac:dyDescent="0.25">
      <c r="A54" s="140" t="s">
        <v>374</v>
      </c>
      <c r="B54" s="136" t="s">
        <v>441</v>
      </c>
      <c r="C54" s="289"/>
    </row>
    <row r="55" spans="1:3" ht="26.4" x14ac:dyDescent="0.25">
      <c r="A55" s="140" t="s">
        <v>374</v>
      </c>
      <c r="B55" s="136" t="s">
        <v>803</v>
      </c>
      <c r="C55" s="289"/>
    </row>
    <row r="56" spans="1:3" ht="26.4" x14ac:dyDescent="0.25">
      <c r="A56" s="140" t="s">
        <v>374</v>
      </c>
      <c r="B56" s="136" t="s">
        <v>802</v>
      </c>
      <c r="C56" s="289">
        <v>2404</v>
      </c>
    </row>
    <row r="57" spans="1:3" x14ac:dyDescent="0.25"/>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68"/>
  <sheetViews>
    <sheetView showGridLines="0" showRowColHeaders="0" showRuler="0" topLeftCell="A73" zoomScaleNormal="100" workbookViewId="0">
      <selection activeCell="F51" sqref="F51"/>
    </sheetView>
  </sheetViews>
  <sheetFormatPr defaultColWidth="0" defaultRowHeight="13.2" zeroHeight="1" x14ac:dyDescent="0.25"/>
  <cols>
    <col min="1" max="1" width="4.6640625" style="154" customWidth="1"/>
    <col min="2" max="2" width="2.5546875" style="155" customWidth="1"/>
    <col min="3" max="3" width="41" style="155" customWidth="1"/>
    <col min="4" max="6" width="14.33203125" style="155" customWidth="1"/>
    <col min="7" max="7" width="9.109375" style="155" customWidth="1"/>
    <col min="8" max="16384" width="0" style="155" hidden="1"/>
  </cols>
  <sheetData>
    <row r="1" spans="1:6" ht="17.399999999999999" x14ac:dyDescent="0.25">
      <c r="A1" s="425" t="s">
        <v>375</v>
      </c>
      <c r="B1" s="425"/>
      <c r="C1" s="425"/>
      <c r="D1" s="425"/>
      <c r="E1" s="425"/>
      <c r="F1" s="425"/>
    </row>
    <row r="2" spans="1:6" x14ac:dyDescent="0.25"/>
    <row r="3" spans="1:6" ht="15.6" x14ac:dyDescent="0.25">
      <c r="B3" s="533" t="s">
        <v>376</v>
      </c>
      <c r="C3" s="518"/>
      <c r="D3" s="518"/>
    </row>
    <row r="4" spans="1:6" ht="116.25" customHeight="1" x14ac:dyDescent="0.25">
      <c r="A4" s="117"/>
      <c r="B4" s="449" t="s">
        <v>1002</v>
      </c>
      <c r="C4" s="433"/>
      <c r="D4" s="433"/>
      <c r="E4" s="433"/>
      <c r="F4" s="433"/>
    </row>
    <row r="5" spans="1:6" x14ac:dyDescent="0.25">
      <c r="A5" s="117"/>
      <c r="B5" s="144"/>
      <c r="C5" s="153"/>
      <c r="D5" s="153"/>
      <c r="E5" s="153"/>
      <c r="F5" s="153"/>
    </row>
    <row r="6" spans="1:6" ht="26.4" x14ac:dyDescent="0.25">
      <c r="A6" s="117" t="s">
        <v>339</v>
      </c>
      <c r="B6" s="585"/>
      <c r="C6" s="586"/>
      <c r="D6" s="586"/>
      <c r="E6" s="167" t="s">
        <v>1052</v>
      </c>
      <c r="F6" s="54" t="s">
        <v>1071</v>
      </c>
    </row>
    <row r="7" spans="1:6" ht="27" customHeight="1" x14ac:dyDescent="0.25">
      <c r="A7" s="140" t="s">
        <v>339</v>
      </c>
      <c r="B7" s="444" t="s">
        <v>200</v>
      </c>
      <c r="C7" s="429"/>
      <c r="D7" s="429"/>
      <c r="E7" s="290" t="s">
        <v>1034</v>
      </c>
      <c r="F7" s="290"/>
    </row>
    <row r="8" spans="1:6" x14ac:dyDescent="0.25">
      <c r="A8" s="140"/>
      <c r="B8" s="84"/>
      <c r="C8" s="92"/>
      <c r="D8" s="92"/>
      <c r="E8" s="291"/>
      <c r="F8" s="291"/>
    </row>
    <row r="9" spans="1:6" x14ac:dyDescent="0.25">
      <c r="A9" s="140" t="s">
        <v>341</v>
      </c>
      <c r="B9" s="433" t="s">
        <v>183</v>
      </c>
      <c r="C9" s="433"/>
      <c r="D9" s="433"/>
      <c r="E9" s="433"/>
      <c r="F9" s="433"/>
    </row>
    <row r="10" spans="1:6" x14ac:dyDescent="0.25">
      <c r="A10" s="140" t="s">
        <v>341</v>
      </c>
      <c r="B10" s="584" t="s">
        <v>184</v>
      </c>
      <c r="C10" s="584"/>
      <c r="D10" s="162"/>
    </row>
    <row r="11" spans="1:6" x14ac:dyDescent="0.25">
      <c r="A11" s="140" t="s">
        <v>341</v>
      </c>
      <c r="B11" s="470" t="s">
        <v>185</v>
      </c>
      <c r="C11" s="470"/>
      <c r="D11" s="162"/>
    </row>
    <row r="12" spans="1:6" x14ac:dyDescent="0.25">
      <c r="A12" s="140" t="s">
        <v>341</v>
      </c>
      <c r="B12" s="470" t="s">
        <v>186</v>
      </c>
      <c r="C12" s="470"/>
      <c r="D12" s="162" t="s">
        <v>1034</v>
      </c>
    </row>
    <row r="13" spans="1:6" x14ac:dyDescent="0.25"/>
    <row r="14" spans="1:6" ht="57" x14ac:dyDescent="0.25">
      <c r="A14" s="140" t="s">
        <v>339</v>
      </c>
      <c r="B14" s="578"/>
      <c r="C14" s="579"/>
      <c r="D14" s="580"/>
      <c r="E14" s="139" t="s">
        <v>381</v>
      </c>
      <c r="F14" s="139" t="s">
        <v>382</v>
      </c>
    </row>
    <row r="15" spans="1:6" ht="13.8" x14ac:dyDescent="0.25">
      <c r="A15" s="140" t="s">
        <v>339</v>
      </c>
      <c r="B15" s="581" t="s">
        <v>377</v>
      </c>
      <c r="C15" s="582"/>
      <c r="D15" s="582"/>
      <c r="E15" s="582"/>
      <c r="F15" s="583"/>
    </row>
    <row r="16" spans="1:6" x14ac:dyDescent="0.25">
      <c r="A16" s="140" t="s">
        <v>339</v>
      </c>
      <c r="B16" s="467" t="s">
        <v>378</v>
      </c>
      <c r="C16" s="468"/>
      <c r="D16" s="469"/>
      <c r="E16" s="292">
        <f>1403*1165.8753</f>
        <v>1635723.0458999998</v>
      </c>
      <c r="F16" s="292">
        <v>0</v>
      </c>
    </row>
    <row r="17" spans="1:6" ht="26.25" customHeight="1" x14ac:dyDescent="0.25">
      <c r="A17" s="140" t="s">
        <v>339</v>
      </c>
      <c r="B17" s="467" t="s">
        <v>444</v>
      </c>
      <c r="C17" s="468"/>
      <c r="D17" s="469"/>
      <c r="E17" s="292"/>
      <c r="F17" s="292"/>
    </row>
    <row r="18" spans="1:6" ht="40.5" customHeight="1" x14ac:dyDescent="0.25">
      <c r="A18" s="140" t="s">
        <v>339</v>
      </c>
      <c r="B18" s="450" t="s">
        <v>749</v>
      </c>
      <c r="C18" s="587"/>
      <c r="D18" s="569"/>
      <c r="E18" s="292">
        <f>1403*39950.9893</f>
        <v>56051237.987900004</v>
      </c>
      <c r="F18" s="292">
        <f>1244*13253.0796</f>
        <v>16486831.022399999</v>
      </c>
    </row>
    <row r="19" spans="1:6" ht="27.75" customHeight="1" x14ac:dyDescent="0.25">
      <c r="A19" s="140" t="s">
        <v>339</v>
      </c>
      <c r="B19" s="467" t="s">
        <v>201</v>
      </c>
      <c r="C19" s="468"/>
      <c r="D19" s="469"/>
      <c r="E19" s="292">
        <f>1403*1346.129</f>
        <v>1888618.987</v>
      </c>
      <c r="F19" s="292">
        <f>1243*2532.9718</f>
        <v>3148483.9473999999</v>
      </c>
    </row>
    <row r="20" spans="1:6" x14ac:dyDescent="0.25">
      <c r="A20" s="140" t="s">
        <v>339</v>
      </c>
      <c r="B20" s="588" t="s">
        <v>488</v>
      </c>
      <c r="C20" s="589"/>
      <c r="D20" s="590"/>
      <c r="E20" s="57">
        <f>SUM(E16:E19)</f>
        <v>59575580.020800009</v>
      </c>
      <c r="F20" s="57">
        <f>SUM(F16:F19)</f>
        <v>19635314.969799999</v>
      </c>
    </row>
    <row r="21" spans="1:6" ht="13.8" x14ac:dyDescent="0.25">
      <c r="A21" s="140" t="s">
        <v>339</v>
      </c>
      <c r="B21" s="581" t="s">
        <v>489</v>
      </c>
      <c r="C21" s="582"/>
      <c r="D21" s="582"/>
      <c r="E21" s="582"/>
      <c r="F21" s="583"/>
    </row>
    <row r="22" spans="1:6" x14ac:dyDescent="0.25">
      <c r="A22" s="140" t="s">
        <v>339</v>
      </c>
      <c r="B22" s="467" t="s">
        <v>490</v>
      </c>
      <c r="C22" s="468"/>
      <c r="D22" s="469"/>
      <c r="E22" s="293">
        <f>1403*3869.618</f>
        <v>5429074.0539999995</v>
      </c>
      <c r="F22" s="293">
        <f>1244*556.8674</f>
        <v>692743.04559999995</v>
      </c>
    </row>
    <row r="23" spans="1:6" x14ac:dyDescent="0.25">
      <c r="A23" s="140" t="s">
        <v>339</v>
      </c>
      <c r="B23" s="467" t="s">
        <v>805</v>
      </c>
      <c r="C23" s="468"/>
      <c r="D23" s="469"/>
      <c r="E23" s="293">
        <f>1408*1467.13</f>
        <v>2065719.04</v>
      </c>
      <c r="F23" s="259"/>
    </row>
    <row r="24" spans="1:6" ht="25.5" customHeight="1" x14ac:dyDescent="0.25">
      <c r="A24" s="140" t="s">
        <v>339</v>
      </c>
      <c r="B24" s="467" t="s">
        <v>445</v>
      </c>
      <c r="C24" s="468"/>
      <c r="D24" s="469"/>
      <c r="E24" s="293"/>
      <c r="F24" s="294"/>
    </row>
    <row r="25" spans="1:6" x14ac:dyDescent="0.25">
      <c r="A25" s="140" t="s">
        <v>339</v>
      </c>
      <c r="B25" s="588" t="s">
        <v>491</v>
      </c>
      <c r="C25" s="589"/>
      <c r="D25" s="590"/>
      <c r="E25" s="57">
        <f>SUM(E22:E24)</f>
        <v>7494793.0939999996</v>
      </c>
      <c r="F25" s="57">
        <f>SUM(F22,F24)</f>
        <v>692743.04559999995</v>
      </c>
    </row>
    <row r="26" spans="1:6" ht="13.8" x14ac:dyDescent="0.25">
      <c r="A26" s="140" t="s">
        <v>339</v>
      </c>
      <c r="B26" s="581" t="s">
        <v>333</v>
      </c>
      <c r="C26" s="582"/>
      <c r="D26" s="582"/>
      <c r="E26" s="582"/>
      <c r="F26" s="583"/>
    </row>
    <row r="27" spans="1:6" x14ac:dyDescent="0.25">
      <c r="A27" s="140" t="s">
        <v>339</v>
      </c>
      <c r="B27" s="467" t="s">
        <v>492</v>
      </c>
      <c r="C27" s="468"/>
      <c r="D27" s="469"/>
      <c r="E27" s="293">
        <f>1195*1190.35</f>
        <v>1422468.25</v>
      </c>
      <c r="F27" s="293">
        <f>1000*217.9</f>
        <v>217900</v>
      </c>
    </row>
    <row r="28" spans="1:6" ht="38.25" customHeight="1" x14ac:dyDescent="0.25">
      <c r="A28" s="140" t="s">
        <v>339</v>
      </c>
      <c r="B28" s="467" t="s">
        <v>945</v>
      </c>
      <c r="C28" s="468"/>
      <c r="D28" s="469"/>
      <c r="E28" s="293"/>
      <c r="F28" s="293"/>
    </row>
    <row r="29" spans="1:6" x14ac:dyDescent="0.25">
      <c r="A29" s="140" t="s">
        <v>339</v>
      </c>
      <c r="B29" s="467" t="s">
        <v>493</v>
      </c>
      <c r="C29" s="468"/>
      <c r="D29" s="469"/>
      <c r="E29" s="293"/>
      <c r="F29" s="293"/>
    </row>
    <row r="30" spans="1:6" x14ac:dyDescent="0.25"/>
    <row r="31" spans="1:6" ht="87" customHeight="1" x14ac:dyDescent="0.25">
      <c r="A31" s="140" t="s">
        <v>340</v>
      </c>
      <c r="B31" s="555" t="s">
        <v>147</v>
      </c>
      <c r="C31" s="433"/>
      <c r="D31" s="433"/>
      <c r="E31" s="433"/>
      <c r="F31" s="433"/>
    </row>
    <row r="32" spans="1:6" ht="36" x14ac:dyDescent="0.25">
      <c r="A32" s="140" t="s">
        <v>340</v>
      </c>
      <c r="B32" s="67"/>
      <c r="C32" s="68"/>
      <c r="D32" s="17" t="s">
        <v>494</v>
      </c>
      <c r="E32" s="17" t="s">
        <v>495</v>
      </c>
      <c r="F32" s="17" t="s">
        <v>496</v>
      </c>
    </row>
    <row r="33" spans="1:6" ht="22.8" x14ac:dyDescent="0.25">
      <c r="A33" s="117" t="s">
        <v>340</v>
      </c>
      <c r="B33" s="58" t="s">
        <v>497</v>
      </c>
      <c r="C33" s="59" t="s">
        <v>1003</v>
      </c>
      <c r="D33" s="60">
        <v>679</v>
      </c>
      <c r="E33" s="60">
        <v>2611</v>
      </c>
      <c r="F33" s="60">
        <v>36</v>
      </c>
    </row>
    <row r="34" spans="1:6" ht="24.75" customHeight="1" x14ac:dyDescent="0.25">
      <c r="A34" s="140" t="s">
        <v>340</v>
      </c>
      <c r="B34" s="58" t="s">
        <v>500</v>
      </c>
      <c r="C34" s="59" t="s">
        <v>446</v>
      </c>
      <c r="D34" s="60">
        <v>490</v>
      </c>
      <c r="E34" s="60">
        <v>1684</v>
      </c>
      <c r="F34" s="60">
        <v>16</v>
      </c>
    </row>
    <row r="35" spans="1:6" ht="23.4" x14ac:dyDescent="0.25">
      <c r="A35" s="140" t="s">
        <v>340</v>
      </c>
      <c r="B35" s="58" t="s">
        <v>501</v>
      </c>
      <c r="C35" s="59" t="s">
        <v>502</v>
      </c>
      <c r="D35" s="60">
        <v>410</v>
      </c>
      <c r="E35" s="60">
        <v>1405</v>
      </c>
      <c r="F35" s="60">
        <v>12</v>
      </c>
    </row>
    <row r="36" spans="1:6" ht="23.4" x14ac:dyDescent="0.25">
      <c r="A36" s="140" t="s">
        <v>340</v>
      </c>
      <c r="B36" s="58" t="s">
        <v>503</v>
      </c>
      <c r="C36" s="59" t="s">
        <v>447</v>
      </c>
      <c r="D36" s="60">
        <v>410</v>
      </c>
      <c r="E36" s="60">
        <v>1405</v>
      </c>
      <c r="F36" s="60">
        <v>12</v>
      </c>
    </row>
    <row r="37" spans="1:6" ht="23.4" x14ac:dyDescent="0.25">
      <c r="A37" s="140" t="s">
        <v>340</v>
      </c>
      <c r="B37" s="58" t="s">
        <v>504</v>
      </c>
      <c r="C37" s="59" t="s">
        <v>243</v>
      </c>
      <c r="D37" s="60">
        <v>409</v>
      </c>
      <c r="E37" s="60">
        <v>1389</v>
      </c>
      <c r="F37" s="60">
        <v>12</v>
      </c>
    </row>
    <row r="38" spans="1:6" ht="23.4" x14ac:dyDescent="0.25">
      <c r="A38" s="140" t="s">
        <v>340</v>
      </c>
      <c r="B38" s="58" t="s">
        <v>505</v>
      </c>
      <c r="C38" s="59" t="s">
        <v>244</v>
      </c>
      <c r="D38" s="60">
        <v>325</v>
      </c>
      <c r="E38" s="60">
        <v>1176</v>
      </c>
      <c r="F38" s="60">
        <v>7</v>
      </c>
    </row>
    <row r="39" spans="1:6" ht="23.4" x14ac:dyDescent="0.25">
      <c r="A39" s="140" t="s">
        <v>340</v>
      </c>
      <c r="B39" s="58" t="s">
        <v>506</v>
      </c>
      <c r="C39" s="59" t="s">
        <v>245</v>
      </c>
      <c r="D39" s="60">
        <v>358</v>
      </c>
      <c r="E39" s="60">
        <v>1163</v>
      </c>
      <c r="F39" s="60">
        <v>11</v>
      </c>
    </row>
    <row r="40" spans="1:6" ht="34.799999999999997" x14ac:dyDescent="0.25">
      <c r="A40" s="140" t="s">
        <v>340</v>
      </c>
      <c r="B40" s="58" t="s">
        <v>507</v>
      </c>
      <c r="C40" s="59" t="s">
        <v>519</v>
      </c>
      <c r="D40" s="60">
        <v>410</v>
      </c>
      <c r="E40" s="60">
        <v>1405</v>
      </c>
      <c r="F40" s="60">
        <v>12</v>
      </c>
    </row>
    <row r="41" spans="1:6" ht="68.400000000000006" x14ac:dyDescent="0.25">
      <c r="A41" s="140" t="s">
        <v>340</v>
      </c>
      <c r="B41" s="58" t="s">
        <v>508</v>
      </c>
      <c r="C41" s="59" t="s">
        <v>246</v>
      </c>
      <c r="D41" s="61">
        <v>1</v>
      </c>
      <c r="E41" s="61">
        <v>1</v>
      </c>
      <c r="F41" s="61">
        <v>1</v>
      </c>
    </row>
    <row r="42" spans="1:6" ht="46.2" x14ac:dyDescent="0.25">
      <c r="A42" s="140" t="s">
        <v>340</v>
      </c>
      <c r="B42" s="58" t="s">
        <v>509</v>
      </c>
      <c r="C42" s="59" t="s">
        <v>857</v>
      </c>
      <c r="D42" s="62">
        <v>47452</v>
      </c>
      <c r="E42" s="62">
        <v>46532</v>
      </c>
      <c r="F42" s="62">
        <v>30918</v>
      </c>
    </row>
    <row r="43" spans="1:6" ht="23.4" x14ac:dyDescent="0.25">
      <c r="A43" s="140" t="s">
        <v>340</v>
      </c>
      <c r="B43" s="63" t="s">
        <v>510</v>
      </c>
      <c r="C43" s="64" t="s">
        <v>247</v>
      </c>
      <c r="D43" s="62">
        <v>41657</v>
      </c>
      <c r="E43" s="62">
        <v>41074</v>
      </c>
      <c r="F43" s="62">
        <v>28951</v>
      </c>
    </row>
    <row r="44" spans="1:6" ht="36.75" customHeight="1" x14ac:dyDescent="0.25">
      <c r="A44" s="140" t="s">
        <v>340</v>
      </c>
      <c r="B44" s="58" t="s">
        <v>511</v>
      </c>
      <c r="C44" s="59" t="s">
        <v>858</v>
      </c>
      <c r="D44" s="62">
        <v>4595</v>
      </c>
      <c r="E44" s="62">
        <v>4703</v>
      </c>
      <c r="F44" s="62">
        <v>2443</v>
      </c>
    </row>
    <row r="45" spans="1:6" ht="34.799999999999997" x14ac:dyDescent="0.25">
      <c r="A45" s="140" t="s">
        <v>340</v>
      </c>
      <c r="B45" s="58" t="s">
        <v>512</v>
      </c>
      <c r="C45" s="59" t="s">
        <v>248</v>
      </c>
      <c r="D45" s="62">
        <v>3523</v>
      </c>
      <c r="E45" s="62">
        <v>4268</v>
      </c>
      <c r="F45" s="62">
        <v>4125</v>
      </c>
    </row>
    <row r="46" spans="1:6" x14ac:dyDescent="0.25"/>
    <row r="47" spans="1:6" ht="75" customHeight="1" x14ac:dyDescent="0.25">
      <c r="A47" s="140" t="s">
        <v>518</v>
      </c>
      <c r="B47" s="592" t="s">
        <v>750</v>
      </c>
      <c r="C47" s="565"/>
      <c r="D47" s="565"/>
      <c r="E47" s="565"/>
      <c r="F47" s="565"/>
    </row>
    <row r="48" spans="1:6" ht="36" x14ac:dyDescent="0.25">
      <c r="A48" s="140" t="s">
        <v>518</v>
      </c>
      <c r="B48" s="67"/>
      <c r="C48" s="68"/>
      <c r="D48" s="17" t="s">
        <v>494</v>
      </c>
      <c r="E48" s="17" t="s">
        <v>513</v>
      </c>
      <c r="F48" s="17" t="s">
        <v>514</v>
      </c>
    </row>
    <row r="49" spans="1:7" ht="49.5" customHeight="1" x14ac:dyDescent="0.25">
      <c r="A49" s="140" t="s">
        <v>518</v>
      </c>
      <c r="B49" s="58" t="s">
        <v>515</v>
      </c>
      <c r="C49" s="59" t="s">
        <v>249</v>
      </c>
      <c r="D49" s="60">
        <v>269</v>
      </c>
      <c r="E49" s="60">
        <v>899</v>
      </c>
      <c r="F49" s="60">
        <v>16</v>
      </c>
    </row>
    <row r="50" spans="1:7" ht="23.4" x14ac:dyDescent="0.25">
      <c r="A50" s="140" t="s">
        <v>518</v>
      </c>
      <c r="B50" s="58" t="s">
        <v>516</v>
      </c>
      <c r="C50" s="59" t="s">
        <v>405</v>
      </c>
      <c r="D50" s="65">
        <v>17592</v>
      </c>
      <c r="E50" s="65">
        <f>(1215*13320.8486)/899</f>
        <v>18003.14910901001</v>
      </c>
      <c r="F50" s="65">
        <f>(24*12583.33)/17</f>
        <v>17764.701176470586</v>
      </c>
    </row>
    <row r="51" spans="1:7" ht="34.799999999999997" x14ac:dyDescent="0.25">
      <c r="A51" s="140" t="s">
        <v>518</v>
      </c>
      <c r="B51" s="58" t="s">
        <v>517</v>
      </c>
      <c r="C51" s="59" t="s">
        <v>406</v>
      </c>
      <c r="D51" s="60"/>
      <c r="E51" s="60"/>
      <c r="F51" s="60"/>
    </row>
    <row r="52" spans="1:7" ht="34.799999999999997" x14ac:dyDescent="0.25">
      <c r="A52" s="140" t="s">
        <v>518</v>
      </c>
      <c r="B52" s="58" t="s">
        <v>182</v>
      </c>
      <c r="C52" s="59" t="s">
        <v>407</v>
      </c>
      <c r="D52" s="65"/>
      <c r="E52" s="65"/>
      <c r="F52" s="65"/>
    </row>
    <row r="53" spans="1:7" x14ac:dyDescent="0.25">
      <c r="A53" s="155"/>
    </row>
    <row r="54" spans="1:7" x14ac:dyDescent="0.25">
      <c r="A54" s="140" t="s">
        <v>341</v>
      </c>
      <c r="B54" s="87" t="s">
        <v>132</v>
      </c>
      <c r="C54" s="88"/>
      <c r="D54" s="89"/>
      <c r="E54" s="89"/>
      <c r="F54" s="89"/>
    </row>
    <row r="55" spans="1:7" x14ac:dyDescent="0.25">
      <c r="A55" s="140"/>
      <c r="B55" s="87"/>
      <c r="C55" s="87"/>
      <c r="D55" s="89"/>
      <c r="E55" s="89"/>
      <c r="F55" s="89"/>
    </row>
    <row r="56" spans="1:7" s="277" customFormat="1" ht="27" customHeight="1" x14ac:dyDescent="0.25">
      <c r="A56" s="95"/>
      <c r="B56" s="118"/>
      <c r="C56" s="594" t="s">
        <v>936</v>
      </c>
      <c r="D56" s="572"/>
      <c r="E56" s="572"/>
      <c r="F56" s="572"/>
    </row>
    <row r="57" spans="1:7" s="277" customFormat="1" ht="105.6" x14ac:dyDescent="0.25">
      <c r="A57" s="95"/>
      <c r="B57" s="118"/>
      <c r="C57" s="295" t="s">
        <v>1073</v>
      </c>
      <c r="D57" s="119"/>
      <c r="E57" s="119"/>
      <c r="F57" s="119"/>
    </row>
    <row r="58" spans="1:7" s="277" customFormat="1" ht="39.6" x14ac:dyDescent="0.25">
      <c r="A58" s="95"/>
      <c r="B58" s="118"/>
      <c r="C58" s="295" t="s">
        <v>937</v>
      </c>
      <c r="D58" s="119"/>
      <c r="E58" s="119"/>
      <c r="F58" s="119"/>
    </row>
    <row r="59" spans="1:7" s="277" customFormat="1" x14ac:dyDescent="0.25">
      <c r="A59" s="296"/>
      <c r="B59" s="297"/>
      <c r="C59" s="297" t="s">
        <v>938</v>
      </c>
      <c r="D59" s="297"/>
      <c r="E59" s="297"/>
      <c r="F59" s="297"/>
    </row>
    <row r="60" spans="1:7" ht="66" customHeight="1" x14ac:dyDescent="0.25">
      <c r="A60" s="95" t="s">
        <v>342</v>
      </c>
      <c r="B60" s="475" t="s">
        <v>1072</v>
      </c>
      <c r="C60" s="475"/>
      <c r="D60" s="475"/>
      <c r="E60" s="475"/>
      <c r="F60" s="123">
        <v>615</v>
      </c>
    </row>
    <row r="61" spans="1:7" s="174" customFormat="1" ht="66" customHeight="1" thickBot="1" x14ac:dyDescent="0.3">
      <c r="A61" s="120" t="s">
        <v>343</v>
      </c>
      <c r="B61" s="591" t="s">
        <v>950</v>
      </c>
      <c r="C61" s="591"/>
      <c r="D61" s="591"/>
      <c r="E61" s="591"/>
      <c r="F61" s="591"/>
      <c r="G61" s="297"/>
    </row>
    <row r="62" spans="1:7" s="174" customFormat="1" ht="66" customHeight="1" x14ac:dyDescent="0.25">
      <c r="A62" s="120"/>
      <c r="B62" s="298"/>
      <c r="C62" s="599" t="s">
        <v>946</v>
      </c>
      <c r="D62" s="597" t="s">
        <v>947</v>
      </c>
      <c r="E62" s="595" t="s">
        <v>948</v>
      </c>
      <c r="F62" s="573" t="s">
        <v>949</v>
      </c>
      <c r="G62" s="297"/>
    </row>
    <row r="63" spans="1:7" s="174" customFormat="1" ht="66" customHeight="1" thickBot="1" x14ac:dyDescent="0.3">
      <c r="A63" s="120" t="s">
        <v>343</v>
      </c>
      <c r="B63" s="297"/>
      <c r="C63" s="600"/>
      <c r="D63" s="598"/>
      <c r="E63" s="596"/>
      <c r="F63" s="574"/>
      <c r="G63" s="297"/>
    </row>
    <row r="64" spans="1:7" s="174" customFormat="1" ht="66" customHeight="1" x14ac:dyDescent="0.25">
      <c r="A64" s="120"/>
      <c r="B64" s="298"/>
      <c r="C64" s="121" t="s">
        <v>939</v>
      </c>
      <c r="D64" s="299">
        <v>277</v>
      </c>
      <c r="E64" s="300">
        <v>0.45</v>
      </c>
      <c r="F64" s="301">
        <v>27952</v>
      </c>
      <c r="G64" s="297"/>
    </row>
    <row r="65" spans="1:256" s="174" customFormat="1" ht="66" customHeight="1" x14ac:dyDescent="0.25">
      <c r="A65" s="120"/>
      <c r="B65" s="298"/>
      <c r="C65" s="122" t="s">
        <v>940</v>
      </c>
      <c r="D65" s="302">
        <v>251</v>
      </c>
      <c r="E65" s="303">
        <v>0.41</v>
      </c>
      <c r="F65" s="304">
        <v>23746</v>
      </c>
      <c r="G65" s="297"/>
    </row>
    <row r="66" spans="1:256" s="174" customFormat="1" ht="66" customHeight="1" x14ac:dyDescent="0.25">
      <c r="A66" s="120"/>
      <c r="B66" s="298"/>
      <c r="C66" s="305" t="s">
        <v>941</v>
      </c>
      <c r="D66" s="302"/>
      <c r="E66" s="303"/>
      <c r="F66" s="304"/>
      <c r="G66" s="297"/>
    </row>
    <row r="67" spans="1:256" s="174" customFormat="1" ht="66" customHeight="1" x14ac:dyDescent="0.25">
      <c r="A67" s="120"/>
      <c r="B67" s="298"/>
      <c r="C67" s="305" t="s">
        <v>942</v>
      </c>
      <c r="D67" s="302"/>
      <c r="E67" s="303"/>
      <c r="F67" s="304"/>
      <c r="G67" s="297"/>
    </row>
    <row r="68" spans="1:256" s="174" customFormat="1" ht="66" customHeight="1" x14ac:dyDescent="0.25">
      <c r="A68" s="120"/>
      <c r="B68" s="298"/>
      <c r="C68" s="306" t="s">
        <v>951</v>
      </c>
      <c r="D68" s="302">
        <v>33</v>
      </c>
      <c r="E68" s="303">
        <v>0.05</v>
      </c>
      <c r="F68" s="304">
        <v>45430</v>
      </c>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c r="DH68" s="304"/>
      <c r="DI68" s="304"/>
      <c r="DJ68" s="304"/>
      <c r="DK68" s="304"/>
      <c r="DL68" s="304"/>
      <c r="DM68" s="304"/>
      <c r="DN68" s="304"/>
      <c r="DO68" s="304"/>
      <c r="DP68" s="304"/>
      <c r="DQ68" s="304"/>
      <c r="DR68" s="304"/>
      <c r="DS68" s="304"/>
      <c r="DT68" s="304"/>
      <c r="DU68" s="304"/>
      <c r="DV68" s="304"/>
      <c r="DW68" s="304"/>
      <c r="DX68" s="304"/>
      <c r="DY68" s="304"/>
      <c r="DZ68" s="304"/>
      <c r="EA68" s="304"/>
      <c r="EB68" s="304"/>
      <c r="EC68" s="304"/>
      <c r="ED68" s="304"/>
      <c r="EE68" s="304"/>
      <c r="EF68" s="304"/>
      <c r="EG68" s="304"/>
      <c r="EH68" s="304"/>
      <c r="EI68" s="304"/>
      <c r="EJ68" s="304"/>
      <c r="EK68" s="304"/>
      <c r="EL68" s="304"/>
      <c r="EM68" s="304"/>
      <c r="EN68" s="304"/>
      <c r="EO68" s="304"/>
      <c r="EP68" s="304"/>
      <c r="EQ68" s="304"/>
      <c r="ER68" s="304"/>
      <c r="ES68" s="304"/>
      <c r="ET68" s="304"/>
      <c r="EU68" s="304"/>
      <c r="EV68" s="304"/>
      <c r="EW68" s="304"/>
      <c r="EX68" s="304"/>
      <c r="EY68" s="304"/>
      <c r="EZ68" s="304"/>
      <c r="FA68" s="304"/>
      <c r="FB68" s="304"/>
      <c r="FC68" s="304"/>
      <c r="FD68" s="304"/>
      <c r="FE68" s="304"/>
      <c r="FF68" s="304"/>
      <c r="FG68" s="304"/>
      <c r="FH68" s="304"/>
      <c r="FI68" s="304"/>
      <c r="FJ68" s="304"/>
      <c r="FK68" s="304"/>
      <c r="FL68" s="304"/>
      <c r="FM68" s="304"/>
      <c r="FN68" s="304"/>
      <c r="FO68" s="304"/>
      <c r="FP68" s="304"/>
      <c r="FQ68" s="304"/>
      <c r="FR68" s="304"/>
      <c r="FS68" s="304"/>
      <c r="FT68" s="304"/>
      <c r="FU68" s="304"/>
      <c r="FV68" s="304"/>
      <c r="FW68" s="304"/>
      <c r="FX68" s="304"/>
      <c r="FY68" s="304"/>
      <c r="FZ68" s="304"/>
      <c r="GA68" s="304"/>
      <c r="GB68" s="304"/>
      <c r="GC68" s="304"/>
      <c r="GD68" s="304"/>
      <c r="GE68" s="304"/>
      <c r="GF68" s="304"/>
      <c r="GG68" s="304"/>
      <c r="GH68" s="304"/>
      <c r="GI68" s="304"/>
      <c r="GJ68" s="304"/>
      <c r="GK68" s="304"/>
      <c r="GL68" s="304"/>
      <c r="GM68" s="304"/>
      <c r="GN68" s="304"/>
      <c r="GO68" s="304"/>
      <c r="GP68" s="304"/>
      <c r="GQ68" s="304"/>
      <c r="GR68" s="304"/>
      <c r="GS68" s="304"/>
      <c r="GT68" s="304"/>
      <c r="GU68" s="304"/>
      <c r="GV68" s="304"/>
      <c r="GW68" s="304"/>
      <c r="GX68" s="304"/>
      <c r="GY68" s="304"/>
      <c r="GZ68" s="304"/>
      <c r="HA68" s="304"/>
      <c r="HB68" s="304"/>
      <c r="HC68" s="304"/>
      <c r="HD68" s="304"/>
      <c r="HE68" s="304"/>
      <c r="HF68" s="304"/>
      <c r="HG68" s="304"/>
      <c r="HH68" s="304"/>
      <c r="HI68" s="304"/>
      <c r="HJ68" s="304"/>
      <c r="HK68" s="304"/>
      <c r="HL68" s="304"/>
      <c r="HM68" s="304"/>
      <c r="HN68" s="304"/>
      <c r="HO68" s="304"/>
      <c r="HP68" s="304"/>
      <c r="HQ68" s="304"/>
      <c r="HR68" s="304"/>
      <c r="HS68" s="304"/>
      <c r="HT68" s="304"/>
      <c r="HU68" s="304"/>
      <c r="HV68" s="304"/>
      <c r="HW68" s="304"/>
      <c r="HX68" s="304"/>
      <c r="HY68" s="304"/>
      <c r="HZ68" s="304"/>
      <c r="IA68" s="304"/>
      <c r="IB68" s="304"/>
      <c r="IC68" s="304"/>
      <c r="ID68" s="304"/>
      <c r="IE68" s="304"/>
      <c r="IF68" s="304"/>
      <c r="IG68" s="304"/>
      <c r="IH68" s="304"/>
      <c r="II68" s="304"/>
      <c r="IJ68" s="304"/>
      <c r="IK68" s="304"/>
      <c r="IL68" s="304"/>
      <c r="IM68" s="304"/>
      <c r="IN68" s="304"/>
      <c r="IO68" s="304"/>
      <c r="IP68" s="304"/>
      <c r="IQ68" s="304"/>
      <c r="IR68" s="304"/>
      <c r="IS68" s="304"/>
      <c r="IT68" s="304"/>
      <c r="IU68" s="304"/>
      <c r="IV68" s="304"/>
    </row>
    <row r="69" spans="1:256" x14ac:dyDescent="0.25">
      <c r="A69" s="140"/>
      <c r="B69" s="170"/>
      <c r="C69" s="170"/>
      <c r="D69" s="170"/>
      <c r="E69" s="170"/>
    </row>
    <row r="70" spans="1:256" ht="27.75" customHeight="1" x14ac:dyDescent="0.25">
      <c r="B70" s="593" t="s">
        <v>842</v>
      </c>
      <c r="C70" s="433"/>
      <c r="D70" s="433"/>
      <c r="E70" s="433"/>
      <c r="F70" s="433"/>
    </row>
    <row r="71" spans="1:256" ht="15.6" x14ac:dyDescent="0.25">
      <c r="B71" s="149"/>
      <c r="C71" s="153"/>
      <c r="D71" s="153"/>
      <c r="E71" s="153"/>
      <c r="F71" s="153"/>
    </row>
    <row r="72" spans="1:256" ht="26.25" customHeight="1" x14ac:dyDescent="0.25">
      <c r="A72" s="140" t="s">
        <v>344</v>
      </c>
      <c r="B72" s="433" t="s">
        <v>133</v>
      </c>
      <c r="C72" s="433"/>
      <c r="D72" s="433"/>
      <c r="E72" s="433"/>
      <c r="F72" s="433"/>
    </row>
    <row r="73" spans="1:256" x14ac:dyDescent="0.25">
      <c r="A73" s="140" t="s">
        <v>344</v>
      </c>
      <c r="B73" s="470" t="s">
        <v>408</v>
      </c>
      <c r="C73" s="470"/>
      <c r="D73" s="470"/>
      <c r="E73" s="162" t="s">
        <v>1034</v>
      </c>
    </row>
    <row r="74" spans="1:256" x14ac:dyDescent="0.25">
      <c r="A74" s="140" t="s">
        <v>344</v>
      </c>
      <c r="B74" s="470" t="s">
        <v>409</v>
      </c>
      <c r="C74" s="470"/>
      <c r="D74" s="470"/>
      <c r="E74" s="162" t="s">
        <v>1034</v>
      </c>
    </row>
    <row r="75" spans="1:256" x14ac:dyDescent="0.25">
      <c r="A75" s="140" t="s">
        <v>344</v>
      </c>
      <c r="B75" s="470" t="s">
        <v>410</v>
      </c>
      <c r="C75" s="470"/>
      <c r="D75" s="470"/>
      <c r="E75" s="162"/>
    </row>
    <row r="76" spans="1:256" x14ac:dyDescent="0.25"/>
    <row r="77" spans="1:256" ht="40.5" customHeight="1" x14ac:dyDescent="0.25">
      <c r="A77" s="140" t="s">
        <v>344</v>
      </c>
      <c r="B77" s="429" t="s">
        <v>411</v>
      </c>
      <c r="C77" s="429"/>
      <c r="D77" s="429"/>
      <c r="E77" s="429"/>
      <c r="F77" s="268">
        <v>178</v>
      </c>
    </row>
    <row r="78" spans="1:256" x14ac:dyDescent="0.25">
      <c r="B78" s="153"/>
      <c r="C78" s="240"/>
      <c r="D78" s="153"/>
      <c r="E78" s="153"/>
      <c r="F78" s="171"/>
    </row>
    <row r="79" spans="1:256" ht="25.5" customHeight="1" x14ac:dyDescent="0.25">
      <c r="A79" s="140" t="s">
        <v>344</v>
      </c>
      <c r="B79" s="429" t="s">
        <v>412</v>
      </c>
      <c r="C79" s="429"/>
      <c r="D79" s="429"/>
      <c r="E79" s="429"/>
      <c r="F79" s="284">
        <v>40241</v>
      </c>
    </row>
    <row r="80" spans="1:256" x14ac:dyDescent="0.25">
      <c r="F80" s="307"/>
    </row>
    <row r="81" spans="1:6" ht="26.25" customHeight="1" x14ac:dyDescent="0.25">
      <c r="A81" s="140" t="s">
        <v>344</v>
      </c>
      <c r="B81" s="429" t="s">
        <v>776</v>
      </c>
      <c r="C81" s="429"/>
      <c r="D81" s="429"/>
      <c r="E81" s="429"/>
      <c r="F81" s="284">
        <f>178*40240.76</f>
        <v>7162855.2800000003</v>
      </c>
    </row>
    <row r="82" spans="1:6" ht="26.25" customHeight="1" x14ac:dyDescent="0.25">
      <c r="A82" s="140"/>
      <c r="B82" s="92"/>
      <c r="C82" s="92"/>
      <c r="D82" s="92"/>
      <c r="E82" s="92"/>
      <c r="F82" s="285"/>
    </row>
    <row r="83" spans="1:6" ht="12.75" customHeight="1" x14ac:dyDescent="0.25">
      <c r="A83" s="140" t="s">
        <v>345</v>
      </c>
      <c r="B83" s="433" t="s">
        <v>843</v>
      </c>
      <c r="C83" s="433"/>
      <c r="D83" s="433"/>
      <c r="E83" s="433"/>
      <c r="F83" s="433"/>
    </row>
    <row r="84" spans="1:6" x14ac:dyDescent="0.25">
      <c r="A84" s="140" t="s">
        <v>345</v>
      </c>
      <c r="B84" s="577" t="s">
        <v>844</v>
      </c>
      <c r="C84" s="451"/>
      <c r="D84" s="452"/>
      <c r="E84" s="161" t="s">
        <v>1034</v>
      </c>
    </row>
    <row r="85" spans="1:6" x14ac:dyDescent="0.25">
      <c r="A85" s="140" t="s">
        <v>345</v>
      </c>
      <c r="B85" s="577" t="s">
        <v>190</v>
      </c>
      <c r="C85" s="451"/>
      <c r="D85" s="452"/>
      <c r="E85" s="161" t="s">
        <v>1034</v>
      </c>
    </row>
    <row r="86" spans="1:6" x14ac:dyDescent="0.25">
      <c r="A86" s="140" t="s">
        <v>345</v>
      </c>
      <c r="B86" s="601" t="s">
        <v>637</v>
      </c>
      <c r="C86" s="602"/>
      <c r="D86" s="603"/>
      <c r="E86" s="161" t="s">
        <v>1034</v>
      </c>
    </row>
    <row r="87" spans="1:6" x14ac:dyDescent="0.25">
      <c r="A87" s="140" t="s">
        <v>345</v>
      </c>
      <c r="B87" s="601" t="s">
        <v>638</v>
      </c>
      <c r="C87" s="602"/>
      <c r="D87" s="603"/>
      <c r="E87" s="161" t="s">
        <v>1034</v>
      </c>
    </row>
    <row r="88" spans="1:6" x14ac:dyDescent="0.25">
      <c r="A88" s="140" t="s">
        <v>345</v>
      </c>
      <c r="B88" s="460" t="s">
        <v>44</v>
      </c>
      <c r="C88" s="461"/>
      <c r="D88" s="472"/>
      <c r="E88" s="161"/>
    </row>
    <row r="89" spans="1:6" x14ac:dyDescent="0.25">
      <c r="A89" s="140"/>
      <c r="B89" s="457"/>
      <c r="C89" s="473"/>
      <c r="D89" s="473"/>
      <c r="E89" s="243"/>
    </row>
    <row r="90" spans="1:6" x14ac:dyDescent="0.25"/>
    <row r="91" spans="1:6" ht="15.6" x14ac:dyDescent="0.25">
      <c r="B91" s="19" t="s">
        <v>187</v>
      </c>
    </row>
    <row r="92" spans="1:6" ht="12.75" customHeight="1" x14ac:dyDescent="0.25">
      <c r="B92" s="19"/>
    </row>
    <row r="93" spans="1:6" x14ac:dyDescent="0.25">
      <c r="A93" s="140" t="s">
        <v>346</v>
      </c>
      <c r="B93" s="433" t="s">
        <v>777</v>
      </c>
      <c r="C93" s="433"/>
      <c r="D93" s="433"/>
      <c r="E93" s="433"/>
      <c r="F93" s="433"/>
    </row>
    <row r="94" spans="1:6" x14ac:dyDescent="0.25">
      <c r="A94" s="140" t="s">
        <v>346</v>
      </c>
      <c r="B94" s="577" t="s">
        <v>188</v>
      </c>
      <c r="C94" s="451"/>
      <c r="D94" s="452"/>
      <c r="E94" s="161" t="s">
        <v>1034</v>
      </c>
    </row>
    <row r="95" spans="1:6" x14ac:dyDescent="0.25">
      <c r="A95" s="140" t="s">
        <v>346</v>
      </c>
      <c r="B95" s="577" t="s">
        <v>189</v>
      </c>
      <c r="C95" s="451"/>
      <c r="D95" s="452"/>
      <c r="E95" s="161" t="s">
        <v>1034</v>
      </c>
    </row>
    <row r="96" spans="1:6" x14ac:dyDescent="0.25">
      <c r="A96" s="140" t="s">
        <v>346</v>
      </c>
      <c r="B96" s="577" t="s">
        <v>190</v>
      </c>
      <c r="C96" s="451"/>
      <c r="D96" s="452"/>
      <c r="E96" s="161" t="s">
        <v>1034</v>
      </c>
    </row>
    <row r="97" spans="1:6" x14ac:dyDescent="0.25">
      <c r="A97" s="140" t="s">
        <v>346</v>
      </c>
      <c r="B97" s="577" t="s">
        <v>191</v>
      </c>
      <c r="C97" s="451"/>
      <c r="D97" s="452"/>
      <c r="E97" s="161"/>
    </row>
    <row r="98" spans="1:6" x14ac:dyDescent="0.25">
      <c r="A98" s="140" t="s">
        <v>346</v>
      </c>
      <c r="B98" s="601" t="s">
        <v>639</v>
      </c>
      <c r="C98" s="602"/>
      <c r="D98" s="603"/>
      <c r="E98" s="161" t="s">
        <v>1034</v>
      </c>
    </row>
    <row r="99" spans="1:6" x14ac:dyDescent="0.25">
      <c r="A99" s="140" t="s">
        <v>346</v>
      </c>
      <c r="B99" s="577" t="s">
        <v>192</v>
      </c>
      <c r="C99" s="451"/>
      <c r="D99" s="452"/>
      <c r="E99" s="161" t="s">
        <v>1034</v>
      </c>
    </row>
    <row r="100" spans="1:6" x14ac:dyDescent="0.25">
      <c r="A100" s="140" t="s">
        <v>346</v>
      </c>
      <c r="B100" s="460" t="s">
        <v>44</v>
      </c>
      <c r="C100" s="461"/>
      <c r="D100" s="472"/>
      <c r="E100" s="161"/>
    </row>
    <row r="101" spans="1:6" x14ac:dyDescent="0.25">
      <c r="A101" s="140"/>
      <c r="B101" s="457"/>
      <c r="C101" s="473"/>
      <c r="D101" s="473"/>
      <c r="E101" s="243"/>
    </row>
    <row r="102" spans="1:6" x14ac:dyDescent="0.25"/>
    <row r="103" spans="1:6" x14ac:dyDescent="0.25">
      <c r="A103" s="140" t="s">
        <v>347</v>
      </c>
      <c r="B103" s="518" t="s">
        <v>193</v>
      </c>
      <c r="C103" s="518"/>
      <c r="D103" s="518"/>
      <c r="E103" s="518"/>
      <c r="F103" s="518"/>
    </row>
    <row r="104" spans="1:6" x14ac:dyDescent="0.25">
      <c r="A104" s="140" t="s">
        <v>347</v>
      </c>
      <c r="B104" s="470" t="s">
        <v>194</v>
      </c>
      <c r="C104" s="470"/>
      <c r="D104" s="470"/>
      <c r="E104" s="261">
        <v>43862</v>
      </c>
      <c r="F104" s="308"/>
    </row>
    <row r="105" spans="1:6" x14ac:dyDescent="0.25">
      <c r="A105" s="140" t="s">
        <v>347</v>
      </c>
      <c r="B105" s="470" t="s">
        <v>195</v>
      </c>
      <c r="C105" s="470"/>
      <c r="D105" s="470"/>
      <c r="E105" s="261">
        <v>43862</v>
      </c>
      <c r="F105" s="160"/>
    </row>
    <row r="106" spans="1:6" ht="27" customHeight="1" x14ac:dyDescent="0.25">
      <c r="A106" s="140" t="s">
        <v>347</v>
      </c>
      <c r="B106" s="429" t="s">
        <v>196</v>
      </c>
      <c r="C106" s="429"/>
      <c r="D106" s="429"/>
      <c r="E106" s="162"/>
      <c r="F106" s="160"/>
    </row>
    <row r="107" spans="1:6" x14ac:dyDescent="0.25"/>
    <row r="108" spans="1:6" x14ac:dyDescent="0.25">
      <c r="A108" s="140" t="s">
        <v>348</v>
      </c>
      <c r="B108" s="433" t="s">
        <v>846</v>
      </c>
      <c r="C108" s="433"/>
      <c r="D108" s="433"/>
      <c r="E108" s="433"/>
      <c r="F108" s="433"/>
    </row>
    <row r="109" spans="1:6" x14ac:dyDescent="0.25">
      <c r="A109" s="140" t="s">
        <v>348</v>
      </c>
      <c r="B109" s="169" t="s">
        <v>497</v>
      </c>
      <c r="C109" s="470" t="s">
        <v>845</v>
      </c>
      <c r="D109" s="470"/>
      <c r="E109" s="309"/>
      <c r="F109" s="310"/>
    </row>
    <row r="110" spans="1:6" x14ac:dyDescent="0.25">
      <c r="A110" s="140" t="s">
        <v>348</v>
      </c>
      <c r="B110" s="486"/>
      <c r="C110" s="486"/>
      <c r="D110" s="311" t="s">
        <v>469</v>
      </c>
      <c r="E110" s="172" t="s">
        <v>470</v>
      </c>
      <c r="F110" s="310"/>
    </row>
    <row r="111" spans="1:6" x14ac:dyDescent="0.25">
      <c r="A111" s="140" t="s">
        <v>348</v>
      </c>
      <c r="B111" s="312" t="s">
        <v>500</v>
      </c>
      <c r="C111" s="30" t="s">
        <v>847</v>
      </c>
      <c r="D111" s="162"/>
      <c r="E111" s="162"/>
      <c r="F111" s="310"/>
    </row>
    <row r="112" spans="1:6" x14ac:dyDescent="0.25">
      <c r="A112" s="140" t="s">
        <v>348</v>
      </c>
      <c r="B112" s="313"/>
      <c r="C112" s="30" t="s">
        <v>848</v>
      </c>
      <c r="D112" s="314"/>
    </row>
    <row r="113" spans="1:5" x14ac:dyDescent="0.25"/>
    <row r="114" spans="1:5" x14ac:dyDescent="0.25">
      <c r="A114" s="140" t="s">
        <v>349</v>
      </c>
      <c r="B114" s="518" t="s">
        <v>849</v>
      </c>
      <c r="C114" s="518"/>
    </row>
    <row r="115" spans="1:5" x14ac:dyDescent="0.25">
      <c r="A115" s="140" t="s">
        <v>349</v>
      </c>
      <c r="B115" s="470" t="s">
        <v>850</v>
      </c>
      <c r="C115" s="470"/>
      <c r="D115" s="261">
        <v>43952</v>
      </c>
    </row>
    <row r="116" spans="1:5" x14ac:dyDescent="0.25">
      <c r="A116" s="140" t="s">
        <v>349</v>
      </c>
      <c r="B116" s="470" t="s">
        <v>1074</v>
      </c>
      <c r="C116" s="470"/>
      <c r="D116" s="315"/>
    </row>
    <row r="117" spans="1:5" x14ac:dyDescent="0.25"/>
    <row r="118" spans="1:5" ht="15.6" x14ac:dyDescent="0.25">
      <c r="B118" s="19" t="s">
        <v>86</v>
      </c>
    </row>
    <row r="119" spans="1:5" ht="12.75" customHeight="1" x14ac:dyDescent="0.25">
      <c r="B119" s="316" t="s">
        <v>778</v>
      </c>
    </row>
    <row r="120" spans="1:5" x14ac:dyDescent="0.25">
      <c r="A120" s="140" t="s">
        <v>350</v>
      </c>
      <c r="B120" s="521" t="s">
        <v>87</v>
      </c>
      <c r="C120" s="521"/>
    </row>
    <row r="121" spans="1:5" x14ac:dyDescent="0.25">
      <c r="A121" s="140" t="s">
        <v>350</v>
      </c>
      <c r="B121" s="458" t="s">
        <v>88</v>
      </c>
      <c r="C121" s="458"/>
      <c r="D121" s="458"/>
    </row>
    <row r="122" spans="1:5" x14ac:dyDescent="0.25">
      <c r="A122" s="140" t="s">
        <v>350</v>
      </c>
      <c r="B122" s="470" t="s">
        <v>89</v>
      </c>
      <c r="C122" s="470"/>
      <c r="D122" s="446"/>
      <c r="E122" s="162" t="s">
        <v>1034</v>
      </c>
    </row>
    <row r="123" spans="1:5" x14ac:dyDescent="0.25">
      <c r="A123" s="140" t="s">
        <v>350</v>
      </c>
      <c r="B123" s="470" t="s">
        <v>90</v>
      </c>
      <c r="C123" s="470"/>
      <c r="D123" s="470"/>
      <c r="E123" s="162" t="s">
        <v>1034</v>
      </c>
    </row>
    <row r="124" spans="1:5" x14ac:dyDescent="0.25">
      <c r="A124" s="140" t="s">
        <v>350</v>
      </c>
      <c r="B124" s="470" t="s">
        <v>91</v>
      </c>
      <c r="C124" s="470"/>
      <c r="D124" s="470"/>
      <c r="E124" s="162" t="s">
        <v>1034</v>
      </c>
    </row>
    <row r="125" spans="1:5" x14ac:dyDescent="0.25"/>
    <row r="126" spans="1:5" x14ac:dyDescent="0.25">
      <c r="A126" s="140" t="s">
        <v>350</v>
      </c>
      <c r="B126" s="470" t="s">
        <v>92</v>
      </c>
      <c r="C126" s="470"/>
      <c r="D126" s="470"/>
      <c r="E126" s="162"/>
    </row>
    <row r="127" spans="1:5" x14ac:dyDescent="0.25">
      <c r="A127" s="140" t="s">
        <v>350</v>
      </c>
      <c r="B127" s="470" t="s">
        <v>715</v>
      </c>
      <c r="C127" s="470"/>
      <c r="D127" s="470"/>
      <c r="E127" s="162"/>
    </row>
    <row r="128" spans="1:5" x14ac:dyDescent="0.25">
      <c r="A128" s="140" t="s">
        <v>350</v>
      </c>
      <c r="B128" s="470" t="s">
        <v>716</v>
      </c>
      <c r="C128" s="470"/>
      <c r="D128" s="470"/>
      <c r="E128" s="162"/>
    </row>
    <row r="129" spans="1:5" x14ac:dyDescent="0.25">
      <c r="A129" s="140" t="s">
        <v>350</v>
      </c>
      <c r="B129" s="470" t="s">
        <v>717</v>
      </c>
      <c r="C129" s="470"/>
      <c r="D129" s="470"/>
      <c r="E129" s="162"/>
    </row>
    <row r="130" spans="1:5" x14ac:dyDescent="0.25">
      <c r="A130" s="140" t="s">
        <v>350</v>
      </c>
      <c r="B130" s="460" t="s">
        <v>44</v>
      </c>
      <c r="C130" s="461"/>
      <c r="D130" s="472"/>
      <c r="E130" s="158"/>
    </row>
    <row r="131" spans="1:5" x14ac:dyDescent="0.25">
      <c r="A131" s="140"/>
      <c r="B131" s="457"/>
      <c r="C131" s="473"/>
      <c r="D131" s="473"/>
      <c r="E131" s="243"/>
    </row>
    <row r="132" spans="1:5" x14ac:dyDescent="0.25"/>
    <row r="133" spans="1:5" x14ac:dyDescent="0.25">
      <c r="A133" s="140" t="s">
        <v>351</v>
      </c>
      <c r="B133" s="518" t="s">
        <v>718</v>
      </c>
      <c r="C133" s="518"/>
    </row>
    <row r="134" spans="1:5" x14ac:dyDescent="0.25">
      <c r="A134" s="140" t="s">
        <v>351</v>
      </c>
      <c r="B134" s="518" t="s">
        <v>851</v>
      </c>
      <c r="C134" s="518"/>
    </row>
    <row r="135" spans="1:5" x14ac:dyDescent="0.25">
      <c r="A135" s="140" t="s">
        <v>351</v>
      </c>
      <c r="B135" s="470" t="s">
        <v>719</v>
      </c>
      <c r="C135" s="470"/>
      <c r="D135" s="470"/>
      <c r="E135" s="162" t="s">
        <v>1034</v>
      </c>
    </row>
    <row r="136" spans="1:5" x14ac:dyDescent="0.25">
      <c r="A136" s="140" t="s">
        <v>351</v>
      </c>
      <c r="B136" s="470" t="s">
        <v>720</v>
      </c>
      <c r="C136" s="470"/>
      <c r="D136" s="470"/>
      <c r="E136" s="162" t="s">
        <v>1034</v>
      </c>
    </row>
    <row r="137" spans="1:5" x14ac:dyDescent="0.25">
      <c r="A137" s="140" t="s">
        <v>351</v>
      </c>
      <c r="B137" s="470" t="s">
        <v>721</v>
      </c>
      <c r="C137" s="470"/>
      <c r="D137" s="470"/>
      <c r="E137" s="162" t="s">
        <v>1034</v>
      </c>
    </row>
    <row r="138" spans="1:5" x14ac:dyDescent="0.25">
      <c r="A138" s="140" t="s">
        <v>351</v>
      </c>
      <c r="B138" s="470" t="s">
        <v>722</v>
      </c>
      <c r="C138" s="470"/>
      <c r="D138" s="470"/>
      <c r="E138" s="162" t="s">
        <v>1034</v>
      </c>
    </row>
    <row r="139" spans="1:5" x14ac:dyDescent="0.25">
      <c r="A139" s="140" t="s">
        <v>351</v>
      </c>
      <c r="B139" s="470" t="s">
        <v>413</v>
      </c>
      <c r="C139" s="470"/>
      <c r="D139" s="470"/>
      <c r="E139" s="162" t="s">
        <v>1034</v>
      </c>
    </row>
    <row r="140" spans="1:5" x14ac:dyDescent="0.25">
      <c r="A140" s="140" t="s">
        <v>351</v>
      </c>
      <c r="B140" s="470" t="s">
        <v>723</v>
      </c>
      <c r="C140" s="470"/>
      <c r="D140" s="470"/>
      <c r="E140" s="162"/>
    </row>
    <row r="141" spans="1:5" x14ac:dyDescent="0.25">
      <c r="A141" s="140" t="s">
        <v>351</v>
      </c>
      <c r="B141" s="470" t="s">
        <v>724</v>
      </c>
      <c r="C141" s="470"/>
      <c r="D141" s="470"/>
      <c r="E141" s="162"/>
    </row>
    <row r="142" spans="1:5" x14ac:dyDescent="0.25">
      <c r="A142" s="140" t="s">
        <v>351</v>
      </c>
      <c r="B142" s="460" t="s">
        <v>44</v>
      </c>
      <c r="C142" s="461"/>
      <c r="D142" s="472"/>
      <c r="E142" s="161"/>
    </row>
    <row r="143" spans="1:5" x14ac:dyDescent="0.25">
      <c r="A143" s="140"/>
      <c r="B143" s="457"/>
      <c r="C143" s="473"/>
      <c r="D143" s="473"/>
      <c r="E143" s="243"/>
    </row>
    <row r="144" spans="1:5" x14ac:dyDescent="0.25"/>
    <row r="145" spans="1:6" x14ac:dyDescent="0.25">
      <c r="A145" s="140" t="s">
        <v>352</v>
      </c>
      <c r="B145" s="518" t="s">
        <v>148</v>
      </c>
      <c r="C145" s="518"/>
      <c r="D145" s="518"/>
      <c r="E145" s="518"/>
      <c r="F145" s="518"/>
    </row>
    <row r="146" spans="1:6" x14ac:dyDescent="0.25">
      <c r="A146" s="140" t="s">
        <v>352</v>
      </c>
      <c r="B146" s="576"/>
      <c r="C146" s="576"/>
      <c r="D146" s="69" t="s">
        <v>725</v>
      </c>
      <c r="E146" s="69" t="s">
        <v>726</v>
      </c>
    </row>
    <row r="147" spans="1:6" x14ac:dyDescent="0.25">
      <c r="A147" s="140" t="s">
        <v>352</v>
      </c>
      <c r="B147" s="575" t="s">
        <v>727</v>
      </c>
      <c r="C147" s="575"/>
      <c r="D147" s="161" t="s">
        <v>1066</v>
      </c>
      <c r="E147" s="161"/>
    </row>
    <row r="148" spans="1:6" x14ac:dyDescent="0.25">
      <c r="A148" s="140" t="s">
        <v>352</v>
      </c>
      <c r="B148" s="575" t="s">
        <v>728</v>
      </c>
      <c r="C148" s="575"/>
      <c r="D148" s="161"/>
      <c r="E148" s="161"/>
    </row>
    <row r="149" spans="1:6" x14ac:dyDescent="0.25">
      <c r="A149" s="140" t="s">
        <v>352</v>
      </c>
      <c r="B149" s="575" t="s">
        <v>729</v>
      </c>
      <c r="C149" s="575"/>
      <c r="D149" s="161"/>
      <c r="E149" s="161"/>
    </row>
    <row r="150" spans="1:6" x14ac:dyDescent="0.25">
      <c r="A150" s="140" t="s">
        <v>352</v>
      </c>
      <c r="B150" s="575" t="s">
        <v>730</v>
      </c>
      <c r="C150" s="575"/>
      <c r="D150" s="161"/>
      <c r="E150" s="161"/>
    </row>
    <row r="151" spans="1:6" x14ac:dyDescent="0.25">
      <c r="A151" s="140" t="s">
        <v>352</v>
      </c>
      <c r="B151" s="575" t="s">
        <v>731</v>
      </c>
      <c r="C151" s="575"/>
      <c r="D151" s="161"/>
      <c r="E151" s="161"/>
    </row>
    <row r="152" spans="1:6" x14ac:dyDescent="0.25">
      <c r="A152" s="140" t="s">
        <v>352</v>
      </c>
      <c r="B152" s="575" t="s">
        <v>732</v>
      </c>
      <c r="C152" s="575"/>
      <c r="D152" s="161"/>
      <c r="E152" s="317"/>
    </row>
    <row r="153" spans="1:6" x14ac:dyDescent="0.25">
      <c r="A153" s="140" t="s">
        <v>352</v>
      </c>
      <c r="B153" s="575" t="s">
        <v>733</v>
      </c>
      <c r="C153" s="575"/>
      <c r="D153" s="161"/>
      <c r="E153" s="161"/>
    </row>
    <row r="154" spans="1:6" x14ac:dyDescent="0.25">
      <c r="A154" s="140" t="s">
        <v>352</v>
      </c>
      <c r="B154" s="575" t="s">
        <v>890</v>
      </c>
      <c r="C154" s="575"/>
      <c r="D154" s="161"/>
      <c r="E154" s="161"/>
    </row>
    <row r="155" spans="1:6" x14ac:dyDescent="0.25">
      <c r="A155" s="140" t="s">
        <v>352</v>
      </c>
      <c r="B155" s="575" t="s">
        <v>734</v>
      </c>
      <c r="C155" s="575"/>
      <c r="D155" s="161" t="s">
        <v>1066</v>
      </c>
      <c r="E155" s="161"/>
    </row>
    <row r="156" spans="1:6" x14ac:dyDescent="0.25">
      <c r="A156" s="140" t="s">
        <v>352</v>
      </c>
      <c r="B156" s="575" t="s">
        <v>735</v>
      </c>
      <c r="C156" s="575"/>
      <c r="D156" s="161"/>
      <c r="E156" s="161"/>
    </row>
    <row r="157" spans="1:6" x14ac:dyDescent="0.25">
      <c r="A157" s="140" t="s">
        <v>352</v>
      </c>
      <c r="B157" s="575" t="s">
        <v>736</v>
      </c>
      <c r="C157" s="575"/>
      <c r="D157" s="161"/>
      <c r="E157" s="161"/>
    </row>
    <row r="158" spans="1:6" x14ac:dyDescent="0.25"/>
    <row r="159" spans="1:6" ht="55.5" customHeight="1" x14ac:dyDescent="0.25">
      <c r="A159" s="95" t="s">
        <v>565</v>
      </c>
      <c r="B159" s="572" t="s">
        <v>566</v>
      </c>
      <c r="C159" s="572"/>
      <c r="D159" s="572"/>
      <c r="E159" s="572"/>
    </row>
    <row r="160" spans="1:6" x14ac:dyDescent="0.25">
      <c r="B160" s="455"/>
      <c r="C160" s="455"/>
      <c r="D160" s="455"/>
      <c r="E160" s="455"/>
    </row>
    <row r="161" spans="2:5" x14ac:dyDescent="0.25">
      <c r="B161" s="455"/>
      <c r="C161" s="455"/>
      <c r="D161" s="455"/>
      <c r="E161" s="455"/>
    </row>
    <row r="162" spans="2:5" x14ac:dyDescent="0.25">
      <c r="B162" s="455"/>
      <c r="C162" s="455"/>
      <c r="D162" s="455"/>
      <c r="E162" s="455"/>
    </row>
    <row r="163" spans="2:5" x14ac:dyDescent="0.25">
      <c r="B163" s="455"/>
      <c r="C163" s="455"/>
      <c r="D163" s="455"/>
      <c r="E163" s="455"/>
    </row>
    <row r="164" spans="2:5" x14ac:dyDescent="0.25"/>
    <row r="165" spans="2:5" x14ac:dyDescent="0.25"/>
    <row r="166" spans="2:5" x14ac:dyDescent="0.25"/>
    <row r="167" spans="2:5" x14ac:dyDescent="0.25"/>
    <row r="168" spans="2:5" x14ac:dyDescent="0.25"/>
  </sheetData>
  <mergeCells count="105">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94:D94"/>
    <mergeCell ref="B108:F108"/>
    <mergeCell ref="B95:D95"/>
    <mergeCell ref="B73:D73"/>
    <mergeCell ref="B74:D74"/>
    <mergeCell ref="C56:F56"/>
    <mergeCell ref="E62:E63"/>
    <mergeCell ref="D62:D63"/>
    <mergeCell ref="C62:C63"/>
    <mergeCell ref="B85:D85"/>
    <mergeCell ref="B86:D86"/>
    <mergeCell ref="B75:D75"/>
    <mergeCell ref="B79:E79"/>
    <mergeCell ref="B83:F83"/>
    <mergeCell ref="B84:D84"/>
    <mergeCell ref="B27:D27"/>
    <mergeCell ref="B28:D28"/>
    <mergeCell ref="B61:F61"/>
    <mergeCell ref="B29:D29"/>
    <mergeCell ref="B72:F72"/>
    <mergeCell ref="B31:F31"/>
    <mergeCell ref="B47:F47"/>
    <mergeCell ref="B60:E60"/>
    <mergeCell ref="B70:F70"/>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showRuler="0" view="pageLayout" zoomScaleNormal="100" workbookViewId="0">
      <selection activeCell="G49" sqref="G49"/>
    </sheetView>
  </sheetViews>
  <sheetFormatPr defaultColWidth="0" defaultRowHeight="13.2" zeroHeight="1" x14ac:dyDescent="0.25"/>
  <cols>
    <col min="1" max="2" width="3.88671875" style="155" customWidth="1"/>
    <col min="3" max="3" width="10.6640625" style="155" customWidth="1"/>
    <col min="4" max="11" width="9" style="155" customWidth="1"/>
    <col min="12" max="12" width="9.109375" style="155" customWidth="1"/>
    <col min="13" max="16384" width="0" style="155" hidden="1"/>
  </cols>
  <sheetData>
    <row r="1" spans="1:17" ht="17.399999999999999" x14ac:dyDescent="0.25">
      <c r="A1" s="425" t="s">
        <v>149</v>
      </c>
      <c r="B1" s="425"/>
      <c r="C1" s="425"/>
      <c r="D1" s="425"/>
      <c r="E1" s="425"/>
      <c r="F1" s="425"/>
      <c r="G1" s="425"/>
      <c r="H1" s="425"/>
      <c r="I1" s="425"/>
      <c r="J1" s="425"/>
      <c r="K1" s="425"/>
    </row>
    <row r="2" spans="1:17" x14ac:dyDescent="0.25"/>
    <row r="3" spans="1:17" ht="42" customHeight="1" x14ac:dyDescent="0.25">
      <c r="A3" s="3" t="s">
        <v>178</v>
      </c>
      <c r="B3" s="612" t="s">
        <v>1024</v>
      </c>
      <c r="C3" s="613"/>
      <c r="D3" s="613"/>
      <c r="E3" s="613"/>
      <c r="F3" s="613"/>
      <c r="G3" s="613"/>
      <c r="H3" s="613"/>
      <c r="I3" s="613"/>
      <c r="J3" s="613"/>
      <c r="K3" s="613"/>
    </row>
    <row r="4" spans="1:17" ht="66" customHeight="1" x14ac:dyDescent="0.25">
      <c r="B4" s="604" t="s">
        <v>751</v>
      </c>
      <c r="C4" s="604"/>
      <c r="D4" s="604"/>
      <c r="E4" s="604"/>
      <c r="F4" s="604"/>
      <c r="G4" s="604"/>
      <c r="H4" s="604"/>
      <c r="I4" s="604"/>
      <c r="J4" s="604"/>
      <c r="K4" s="604"/>
    </row>
    <row r="5" spans="1:17" s="318" customFormat="1" x14ac:dyDescent="0.25">
      <c r="B5" s="98"/>
      <c r="C5" s="99"/>
      <c r="D5" s="97"/>
      <c r="E5" s="97"/>
      <c r="F5" s="97"/>
      <c r="G5" s="97"/>
      <c r="H5" s="97"/>
      <c r="I5" s="100"/>
      <c r="J5" s="98" t="s">
        <v>813</v>
      </c>
      <c r="K5" s="98" t="s">
        <v>814</v>
      </c>
    </row>
    <row r="6" spans="1:17" s="319" customFormat="1" ht="55.5" customHeight="1" x14ac:dyDescent="0.25">
      <c r="B6" s="151"/>
      <c r="C6" s="604" t="s">
        <v>806</v>
      </c>
      <c r="D6" s="604"/>
      <c r="E6" s="604"/>
      <c r="F6" s="604"/>
      <c r="G6" s="604"/>
      <c r="H6" s="604"/>
      <c r="I6" s="604"/>
      <c r="J6" s="101" t="s">
        <v>815</v>
      </c>
      <c r="K6" s="101" t="s">
        <v>816</v>
      </c>
    </row>
    <row r="7" spans="1:17" s="319" customFormat="1" ht="46.5" customHeight="1" x14ac:dyDescent="0.25">
      <c r="B7" s="151"/>
      <c r="C7" s="604" t="s">
        <v>807</v>
      </c>
      <c r="D7" s="604"/>
      <c r="E7" s="604"/>
      <c r="F7" s="604"/>
      <c r="G7" s="604"/>
      <c r="H7" s="604"/>
      <c r="I7" s="604"/>
      <c r="J7" s="101" t="s">
        <v>815</v>
      </c>
      <c r="K7" s="101" t="s">
        <v>435</v>
      </c>
    </row>
    <row r="8" spans="1:17" s="319" customFormat="1" ht="24.75" customHeight="1" x14ac:dyDescent="0.25">
      <c r="B8" s="151"/>
      <c r="C8" s="604" t="s">
        <v>808</v>
      </c>
      <c r="D8" s="604"/>
      <c r="E8" s="604"/>
      <c r="F8" s="604"/>
      <c r="G8" s="604"/>
      <c r="H8" s="604"/>
      <c r="I8" s="604"/>
      <c r="J8" s="101" t="s">
        <v>815</v>
      </c>
      <c r="K8" s="101" t="s">
        <v>817</v>
      </c>
    </row>
    <row r="9" spans="1:17" s="319" customFormat="1" ht="25.5" customHeight="1" x14ac:dyDescent="0.25">
      <c r="B9" s="151"/>
      <c r="C9" s="604" t="s">
        <v>809</v>
      </c>
      <c r="D9" s="604"/>
      <c r="E9" s="604"/>
      <c r="F9" s="604"/>
      <c r="G9" s="604"/>
      <c r="H9" s="604"/>
      <c r="I9" s="604"/>
      <c r="J9" s="101" t="s">
        <v>815</v>
      </c>
      <c r="K9" s="101" t="s">
        <v>815</v>
      </c>
    </row>
    <row r="10" spans="1:17" s="319" customFormat="1" x14ac:dyDescent="0.25">
      <c r="B10" s="151"/>
      <c r="C10" s="604" t="s">
        <v>810</v>
      </c>
      <c r="D10" s="604"/>
      <c r="E10" s="604"/>
      <c r="F10" s="604"/>
      <c r="G10" s="604"/>
      <c r="H10" s="604"/>
      <c r="I10" s="604"/>
      <c r="J10" s="101" t="s">
        <v>817</v>
      </c>
      <c r="K10" s="101" t="s">
        <v>815</v>
      </c>
    </row>
    <row r="11" spans="1:17" s="319" customFormat="1" x14ac:dyDescent="0.25">
      <c r="B11" s="151"/>
      <c r="C11" s="604" t="s">
        <v>811</v>
      </c>
      <c r="D11" s="604"/>
      <c r="E11" s="604"/>
      <c r="F11" s="604"/>
      <c r="G11" s="604"/>
      <c r="H11" s="604"/>
      <c r="I11" s="604"/>
      <c r="J11" s="101" t="s">
        <v>815</v>
      </c>
      <c r="K11" s="101" t="s">
        <v>815</v>
      </c>
    </row>
    <row r="12" spans="1:17" s="319" customFormat="1" x14ac:dyDescent="0.25">
      <c r="B12" s="151"/>
      <c r="C12" s="604" t="s">
        <v>812</v>
      </c>
      <c r="D12" s="604"/>
      <c r="E12" s="604"/>
      <c r="F12" s="604"/>
      <c r="G12" s="604"/>
      <c r="H12" s="604"/>
      <c r="I12" s="604"/>
      <c r="J12" s="101" t="s">
        <v>815</v>
      </c>
      <c r="K12" s="101" t="s">
        <v>817</v>
      </c>
    </row>
    <row r="13" spans="1:17" ht="12.75" customHeight="1" x14ac:dyDescent="0.25">
      <c r="B13" s="72"/>
      <c r="C13" s="72"/>
      <c r="D13" s="72"/>
      <c r="E13" s="72"/>
      <c r="F13" s="72"/>
      <c r="G13" s="72"/>
      <c r="H13" s="72"/>
      <c r="I13" s="72"/>
      <c r="J13" s="72"/>
      <c r="K13" s="72"/>
      <c r="Q13" s="114"/>
    </row>
    <row r="14" spans="1:17" s="277" customFormat="1" ht="25.5" customHeight="1" x14ac:dyDescent="0.25">
      <c r="B14" s="605" t="s">
        <v>818</v>
      </c>
      <c r="C14" s="606"/>
      <c r="D14" s="606"/>
      <c r="E14" s="606"/>
      <c r="F14" s="606"/>
      <c r="G14" s="606"/>
      <c r="H14" s="606"/>
      <c r="I14" s="606"/>
      <c r="J14" s="606"/>
      <c r="K14" s="606"/>
    </row>
    <row r="15" spans="1:17" s="277" customFormat="1" ht="49.5" customHeight="1" x14ac:dyDescent="0.25">
      <c r="B15" s="605" t="s">
        <v>819</v>
      </c>
      <c r="C15" s="606"/>
      <c r="D15" s="606"/>
      <c r="E15" s="606"/>
      <c r="F15" s="606"/>
      <c r="G15" s="606"/>
      <c r="H15" s="606"/>
      <c r="I15" s="606"/>
      <c r="J15" s="606"/>
      <c r="K15" s="606"/>
    </row>
    <row r="16" spans="1:17" ht="25.5" customHeight="1" x14ac:dyDescent="0.25">
      <c r="B16" s="605" t="s">
        <v>771</v>
      </c>
      <c r="C16" s="605"/>
      <c r="D16" s="605"/>
      <c r="E16" s="605"/>
      <c r="F16" s="605"/>
      <c r="G16" s="605"/>
      <c r="H16" s="605"/>
      <c r="I16" s="605"/>
      <c r="J16" s="605"/>
      <c r="K16" s="605"/>
    </row>
    <row r="17" spans="1:11" ht="64.5" customHeight="1" x14ac:dyDescent="0.25">
      <c r="B17" s="605" t="s">
        <v>134</v>
      </c>
      <c r="C17" s="606"/>
      <c r="D17" s="606"/>
      <c r="E17" s="606"/>
      <c r="F17" s="606"/>
      <c r="G17" s="606"/>
      <c r="H17" s="606"/>
      <c r="I17" s="606"/>
      <c r="J17" s="606"/>
      <c r="K17" s="606"/>
    </row>
    <row r="18" spans="1:11" ht="12.75" customHeight="1" x14ac:dyDescent="0.25">
      <c r="B18" s="607" t="s">
        <v>708</v>
      </c>
      <c r="C18" s="608"/>
      <c r="D18" s="608"/>
      <c r="E18" s="608"/>
      <c r="F18" s="608"/>
      <c r="G18" s="608"/>
      <c r="H18" s="608"/>
      <c r="I18" s="608"/>
      <c r="J18" s="608"/>
      <c r="K18" s="608"/>
    </row>
    <row r="19" spans="1:11" ht="12.75" customHeight="1" x14ac:dyDescent="0.25">
      <c r="B19" s="608"/>
      <c r="C19" s="608"/>
      <c r="D19" s="608"/>
      <c r="E19" s="608"/>
      <c r="F19" s="608"/>
      <c r="G19" s="608"/>
      <c r="H19" s="608"/>
      <c r="I19" s="608"/>
      <c r="J19" s="608"/>
      <c r="K19" s="608"/>
    </row>
    <row r="20" spans="1:11" x14ac:dyDescent="0.25">
      <c r="C20" s="188"/>
      <c r="D20" s="188"/>
      <c r="E20" s="188"/>
      <c r="F20" s="188"/>
      <c r="G20" s="188"/>
      <c r="H20" s="188"/>
      <c r="I20" s="188"/>
      <c r="J20" s="188"/>
      <c r="K20" s="188"/>
    </row>
    <row r="21" spans="1:11" x14ac:dyDescent="0.25">
      <c r="A21" s="3" t="s">
        <v>178</v>
      </c>
      <c r="B21" s="578"/>
      <c r="C21" s="579"/>
      <c r="D21" s="579"/>
      <c r="E21" s="579"/>
      <c r="F21" s="579"/>
      <c r="G21" s="579"/>
      <c r="H21" s="580"/>
      <c r="I21" s="69" t="s">
        <v>150</v>
      </c>
      <c r="J21" s="69" t="s">
        <v>151</v>
      </c>
      <c r="K21" s="69" t="s">
        <v>260</v>
      </c>
    </row>
    <row r="22" spans="1:11" x14ac:dyDescent="0.25">
      <c r="A22" s="3" t="s">
        <v>178</v>
      </c>
      <c r="B22" s="320" t="s">
        <v>152</v>
      </c>
      <c r="C22" s="468" t="s">
        <v>153</v>
      </c>
      <c r="D22" s="468"/>
      <c r="E22" s="468"/>
      <c r="F22" s="468"/>
      <c r="G22" s="468"/>
      <c r="H22" s="469"/>
      <c r="I22" s="321"/>
      <c r="J22" s="321"/>
      <c r="K22" s="321"/>
    </row>
    <row r="23" spans="1:11" x14ac:dyDescent="0.25">
      <c r="A23" s="3" t="s">
        <v>178</v>
      </c>
      <c r="B23" s="320" t="s">
        <v>154</v>
      </c>
      <c r="C23" s="468" t="s">
        <v>155</v>
      </c>
      <c r="D23" s="468"/>
      <c r="E23" s="468"/>
      <c r="F23" s="468"/>
      <c r="G23" s="468"/>
      <c r="H23" s="469"/>
      <c r="I23" s="321"/>
      <c r="J23" s="321"/>
      <c r="K23" s="321"/>
    </row>
    <row r="24" spans="1:11" x14ac:dyDescent="0.25">
      <c r="A24" s="3" t="s">
        <v>178</v>
      </c>
      <c r="B24" s="320" t="s">
        <v>156</v>
      </c>
      <c r="C24" s="468" t="s">
        <v>157</v>
      </c>
      <c r="D24" s="468"/>
      <c r="E24" s="468"/>
      <c r="F24" s="468"/>
      <c r="G24" s="468"/>
      <c r="H24" s="469"/>
      <c r="I24" s="321"/>
      <c r="J24" s="321"/>
      <c r="K24" s="321"/>
    </row>
    <row r="25" spans="1:11" x14ac:dyDescent="0.25">
      <c r="A25" s="3" t="s">
        <v>178</v>
      </c>
      <c r="B25" s="320" t="s">
        <v>158</v>
      </c>
      <c r="C25" s="468" t="s">
        <v>159</v>
      </c>
      <c r="D25" s="468"/>
      <c r="E25" s="468"/>
      <c r="F25" s="468"/>
      <c r="G25" s="468"/>
      <c r="H25" s="469"/>
      <c r="I25" s="321"/>
      <c r="J25" s="321"/>
      <c r="K25" s="321"/>
    </row>
    <row r="26" spans="1:11" ht="14.25" customHeight="1" x14ac:dyDescent="0.25">
      <c r="A26" s="3" t="s">
        <v>178</v>
      </c>
      <c r="B26" s="320" t="s">
        <v>160</v>
      </c>
      <c r="C26" s="468" t="s">
        <v>161</v>
      </c>
      <c r="D26" s="468"/>
      <c r="E26" s="468"/>
      <c r="F26" s="468"/>
      <c r="G26" s="468"/>
      <c r="H26" s="469"/>
      <c r="I26" s="321"/>
      <c r="J26" s="321"/>
      <c r="K26" s="321"/>
    </row>
    <row r="27" spans="1:11" ht="25.5" customHeight="1" x14ac:dyDescent="0.25">
      <c r="A27" s="3" t="s">
        <v>178</v>
      </c>
      <c r="B27" s="322" t="s">
        <v>162</v>
      </c>
      <c r="C27" s="587" t="s">
        <v>135</v>
      </c>
      <c r="D27" s="587"/>
      <c r="E27" s="587"/>
      <c r="F27" s="587"/>
      <c r="G27" s="587"/>
      <c r="H27" s="569"/>
      <c r="I27" s="321"/>
      <c r="J27" s="321"/>
      <c r="K27" s="321"/>
    </row>
    <row r="28" spans="1:11" ht="26.25" customHeight="1" x14ac:dyDescent="0.25">
      <c r="A28" s="3" t="s">
        <v>178</v>
      </c>
      <c r="B28" s="322" t="s">
        <v>163</v>
      </c>
      <c r="C28" s="468" t="s">
        <v>164</v>
      </c>
      <c r="D28" s="468"/>
      <c r="E28" s="468"/>
      <c r="F28" s="468"/>
      <c r="G28" s="468"/>
      <c r="H28" s="469"/>
      <c r="I28" s="321"/>
      <c r="J28" s="321"/>
      <c r="K28" s="321"/>
    </row>
    <row r="29" spans="1:11" x14ac:dyDescent="0.25">
      <c r="A29" s="3" t="s">
        <v>178</v>
      </c>
      <c r="B29" s="320" t="s">
        <v>165</v>
      </c>
      <c r="C29" s="468" t="s">
        <v>166</v>
      </c>
      <c r="D29" s="468"/>
      <c r="E29" s="468"/>
      <c r="F29" s="468"/>
      <c r="G29" s="468"/>
      <c r="H29" s="469"/>
      <c r="I29" s="321"/>
      <c r="J29" s="321"/>
      <c r="K29" s="321"/>
    </row>
    <row r="30" spans="1:11" ht="25.5" customHeight="1" x14ac:dyDescent="0.25">
      <c r="A30" s="3" t="s">
        <v>178</v>
      </c>
      <c r="B30" s="320" t="s">
        <v>167</v>
      </c>
      <c r="C30" s="468" t="s">
        <v>373</v>
      </c>
      <c r="D30" s="468"/>
      <c r="E30" s="468"/>
      <c r="F30" s="468"/>
      <c r="G30" s="468"/>
      <c r="H30" s="469"/>
      <c r="I30" s="321"/>
      <c r="J30" s="321"/>
      <c r="K30" s="321"/>
    </row>
    <row r="31" spans="1:11" ht="25.5" customHeight="1" x14ac:dyDescent="0.25">
      <c r="A31" s="3" t="s">
        <v>178</v>
      </c>
      <c r="B31" s="323" t="s">
        <v>197</v>
      </c>
      <c r="C31" s="475" t="s">
        <v>820</v>
      </c>
      <c r="D31" s="475"/>
      <c r="E31" s="475"/>
      <c r="F31" s="475"/>
      <c r="G31" s="475"/>
      <c r="H31" s="475"/>
      <c r="I31" s="321"/>
      <c r="J31" s="321"/>
      <c r="K31" s="321"/>
    </row>
    <row r="32" spans="1:11" x14ac:dyDescent="0.25"/>
    <row r="33" spans="1:11" x14ac:dyDescent="0.25">
      <c r="A33" s="3" t="s">
        <v>179</v>
      </c>
      <c r="B33" s="517" t="s">
        <v>181</v>
      </c>
      <c r="C33" s="518"/>
      <c r="D33" s="518"/>
      <c r="E33" s="518"/>
      <c r="F33" s="518"/>
      <c r="G33" s="518"/>
      <c r="H33" s="518"/>
      <c r="I33" s="518"/>
      <c r="J33" s="518"/>
      <c r="K33" s="518"/>
    </row>
    <row r="34" spans="1:11" ht="64.5" customHeight="1" x14ac:dyDescent="0.25">
      <c r="B34" s="433" t="s">
        <v>1018</v>
      </c>
      <c r="C34" s="433"/>
      <c r="D34" s="433"/>
      <c r="E34" s="433"/>
      <c r="F34" s="433"/>
      <c r="G34" s="433"/>
      <c r="H34" s="433"/>
      <c r="I34" s="433"/>
      <c r="J34" s="433"/>
      <c r="K34" s="433"/>
    </row>
    <row r="35" spans="1:11" x14ac:dyDescent="0.25">
      <c r="B35" s="153"/>
      <c r="C35" s="153"/>
      <c r="D35" s="153"/>
      <c r="E35" s="153"/>
      <c r="F35" s="153"/>
      <c r="G35" s="153"/>
      <c r="H35" s="153"/>
      <c r="I35" s="153"/>
      <c r="J35" s="153"/>
      <c r="K35" s="153"/>
    </row>
    <row r="36" spans="1:11" s="316" customFormat="1" x14ac:dyDescent="0.25">
      <c r="A36" s="33" t="s">
        <v>179</v>
      </c>
      <c r="B36" s="614" t="s">
        <v>1017</v>
      </c>
      <c r="C36" s="614"/>
      <c r="D36" s="614"/>
      <c r="E36" s="614"/>
      <c r="F36" s="614"/>
      <c r="G36" s="324">
        <v>9</v>
      </c>
      <c r="H36" s="94" t="s">
        <v>198</v>
      </c>
      <c r="I36" s="325" t="s">
        <v>821</v>
      </c>
      <c r="J36" s="326"/>
      <c r="K36" s="325" t="s">
        <v>822</v>
      </c>
    </row>
    <row r="37" spans="1:11" s="316" customFormat="1" x14ac:dyDescent="0.25">
      <c r="I37" s="327" t="s">
        <v>823</v>
      </c>
      <c r="J37" s="326"/>
      <c r="K37" s="325" t="s">
        <v>199</v>
      </c>
    </row>
    <row r="38" spans="1:11" ht="16.5" customHeight="1" x14ac:dyDescent="0.25">
      <c r="A38" s="3" t="s">
        <v>180</v>
      </c>
      <c r="B38" s="517" t="s">
        <v>168</v>
      </c>
      <c r="C38" s="518"/>
      <c r="D38" s="518"/>
      <c r="E38" s="518"/>
      <c r="F38" s="518"/>
      <c r="G38" s="518"/>
      <c r="H38" s="518"/>
      <c r="I38" s="518"/>
      <c r="J38" s="518"/>
      <c r="K38" s="518"/>
    </row>
    <row r="39" spans="1:11" ht="27" customHeight="1" x14ac:dyDescent="0.25">
      <c r="A39" s="3"/>
      <c r="B39" s="433" t="s">
        <v>1004</v>
      </c>
      <c r="C39" s="433"/>
      <c r="D39" s="433"/>
      <c r="E39" s="433"/>
      <c r="F39" s="433"/>
      <c r="G39" s="433"/>
      <c r="H39" s="433"/>
      <c r="I39" s="433"/>
      <c r="J39" s="433"/>
      <c r="K39" s="433"/>
    </row>
    <row r="40" spans="1:11" ht="115.5" customHeight="1" x14ac:dyDescent="0.25">
      <c r="A40" s="3"/>
      <c r="B40" s="609" t="s">
        <v>737</v>
      </c>
      <c r="C40" s="433"/>
      <c r="D40" s="433"/>
      <c r="E40" s="433"/>
      <c r="F40" s="433"/>
      <c r="G40" s="433"/>
      <c r="H40" s="433"/>
      <c r="I40" s="433"/>
      <c r="J40" s="433"/>
      <c r="K40" s="433"/>
    </row>
    <row r="41" spans="1:11" ht="93" customHeight="1" x14ac:dyDescent="0.25">
      <c r="A41" s="3"/>
      <c r="B41" s="609" t="s">
        <v>738</v>
      </c>
      <c r="C41" s="433"/>
      <c r="D41" s="433"/>
      <c r="E41" s="433"/>
      <c r="F41" s="433"/>
      <c r="G41" s="433"/>
      <c r="H41" s="433"/>
      <c r="I41" s="433"/>
      <c r="J41" s="433"/>
      <c r="K41" s="433"/>
    </row>
    <row r="42" spans="1:11" ht="68.25" customHeight="1" x14ac:dyDescent="0.25">
      <c r="A42" s="3"/>
      <c r="B42" s="433" t="s">
        <v>1005</v>
      </c>
      <c r="C42" s="433"/>
      <c r="D42" s="433"/>
      <c r="E42" s="433"/>
      <c r="F42" s="433"/>
      <c r="G42" s="433"/>
      <c r="H42" s="433"/>
      <c r="I42" s="433"/>
      <c r="J42" s="433"/>
      <c r="K42" s="433"/>
    </row>
    <row r="43" spans="1:11" x14ac:dyDescent="0.25">
      <c r="A43" s="3"/>
      <c r="B43" s="71"/>
      <c r="C43" s="71"/>
      <c r="D43" s="71"/>
      <c r="E43" s="71"/>
      <c r="F43" s="71"/>
      <c r="G43" s="71"/>
      <c r="H43" s="71"/>
      <c r="I43" s="71"/>
      <c r="J43" s="71"/>
      <c r="K43" s="71"/>
    </row>
    <row r="44" spans="1:11" x14ac:dyDescent="0.25">
      <c r="A44" s="3" t="s">
        <v>180</v>
      </c>
      <c r="B44" s="615" t="s">
        <v>402</v>
      </c>
      <c r="C44" s="494"/>
      <c r="D44" s="494"/>
      <c r="E44" s="494"/>
      <c r="F44" s="494"/>
      <c r="G44" s="494"/>
      <c r="H44" s="494"/>
      <c r="I44" s="494"/>
      <c r="J44" s="494"/>
      <c r="K44" s="494"/>
    </row>
    <row r="45" spans="1:11" x14ac:dyDescent="0.25"/>
    <row r="46" spans="1:11" x14ac:dyDescent="0.25">
      <c r="A46" s="3" t="s">
        <v>180</v>
      </c>
      <c r="B46" s="616" t="s">
        <v>403</v>
      </c>
      <c r="C46" s="616"/>
      <c r="D46" s="616"/>
      <c r="E46" s="616"/>
      <c r="F46" s="616"/>
      <c r="G46" s="616"/>
      <c r="H46" s="616"/>
      <c r="I46" s="616"/>
      <c r="J46" s="616"/>
      <c r="K46" s="616"/>
    </row>
    <row r="47" spans="1:11" x14ac:dyDescent="0.25">
      <c r="A47" s="3" t="s">
        <v>180</v>
      </c>
      <c r="B47" s="610" t="s">
        <v>169</v>
      </c>
      <c r="C47" s="610"/>
      <c r="D47" s="70" t="s">
        <v>170</v>
      </c>
      <c r="E47" s="70" t="s">
        <v>171</v>
      </c>
      <c r="F47" s="70" t="s">
        <v>172</v>
      </c>
      <c r="G47" s="70" t="s">
        <v>173</v>
      </c>
      <c r="H47" s="70" t="s">
        <v>174</v>
      </c>
      <c r="I47" s="70" t="s">
        <v>175</v>
      </c>
      <c r="J47" s="70" t="s">
        <v>176</v>
      </c>
      <c r="K47" s="70" t="s">
        <v>260</v>
      </c>
    </row>
    <row r="48" spans="1:11" x14ac:dyDescent="0.25">
      <c r="A48" s="3" t="s">
        <v>180</v>
      </c>
      <c r="B48" s="610"/>
      <c r="C48" s="610"/>
      <c r="D48" s="161">
        <v>440</v>
      </c>
      <c r="E48" s="161">
        <v>343</v>
      </c>
      <c r="F48" s="161">
        <v>83</v>
      </c>
      <c r="G48" s="161">
        <v>61</v>
      </c>
      <c r="H48" s="161">
        <v>21</v>
      </c>
      <c r="I48" s="161">
        <v>9</v>
      </c>
      <c r="J48" s="161">
        <v>2</v>
      </c>
      <c r="K48" s="161">
        <f>SUM(D48:J48)</f>
        <v>959</v>
      </c>
    </row>
    <row r="49" spans="1:11" x14ac:dyDescent="0.25">
      <c r="B49" s="611"/>
      <c r="C49" s="611"/>
    </row>
    <row r="50" spans="1:11" x14ac:dyDescent="0.25">
      <c r="A50" s="3" t="s">
        <v>180</v>
      </c>
      <c r="B50" s="610" t="s">
        <v>177</v>
      </c>
      <c r="C50" s="610"/>
      <c r="D50" s="70" t="s">
        <v>170</v>
      </c>
      <c r="E50" s="70" t="s">
        <v>171</v>
      </c>
      <c r="F50" s="70" t="s">
        <v>172</v>
      </c>
      <c r="G50" s="70" t="s">
        <v>173</v>
      </c>
      <c r="H50" s="70" t="s">
        <v>174</v>
      </c>
      <c r="I50" s="70" t="s">
        <v>175</v>
      </c>
      <c r="J50" s="70" t="s">
        <v>176</v>
      </c>
      <c r="K50" s="70" t="s">
        <v>260</v>
      </c>
    </row>
    <row r="51" spans="1:11" x14ac:dyDescent="0.25">
      <c r="A51" s="3" t="s">
        <v>180</v>
      </c>
      <c r="B51" s="610"/>
      <c r="C51" s="610"/>
      <c r="D51" s="161">
        <v>107</v>
      </c>
      <c r="E51" s="161">
        <v>15</v>
      </c>
      <c r="F51" s="161">
        <v>4</v>
      </c>
      <c r="G51" s="161">
        <v>5</v>
      </c>
      <c r="H51" s="161">
        <v>0</v>
      </c>
      <c r="I51" s="161">
        <v>1</v>
      </c>
      <c r="J51" s="161">
        <v>0</v>
      </c>
      <c r="K51" s="161">
        <f>SUM(D51:J51)</f>
        <v>132</v>
      </c>
    </row>
    <row r="52" spans="1:11" x14ac:dyDescent="0.25"/>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General</vt:lpstr>
      <vt:lpstr>Enrollment and Persistence</vt:lpstr>
      <vt:lpstr>Admissions</vt:lpstr>
      <vt:lpstr>Transfer Admission</vt:lpstr>
      <vt:lpstr>Offerings</vt:lpstr>
      <vt:lpstr>Student Life</vt:lpstr>
      <vt:lpstr>Expenses</vt:lpstr>
      <vt:lpstr>Financial Aid</vt:lpstr>
      <vt:lpstr>Courses and Faculty</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Ross Peacock</cp:lastModifiedBy>
  <cp:lastPrinted>2016-01-14T13:17:04Z</cp:lastPrinted>
  <dcterms:created xsi:type="dcterms:W3CDTF">2001-06-11T17:38:48Z</dcterms:created>
  <dcterms:modified xsi:type="dcterms:W3CDTF">2021-05-04T17:30:44Z</dcterms:modified>
</cp:coreProperties>
</file>