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215"/>
  <workbookPr defaultThemeVersion="124226"/>
  <mc:AlternateContent xmlns:mc="http://schemas.openxmlformats.org/markup-compatibility/2006">
    <mc:Choice Requires="x15">
      <x15ac:absPath xmlns:x15ac="http://schemas.microsoft.com/office/spreadsheetml/2010/11/ac" url="/Users/thaque/Documents/ IR/IR webpage/Common Data Set CDS/"/>
    </mc:Choice>
  </mc:AlternateContent>
  <xr:revisionPtr revIDLastSave="0" documentId="13_ncr:1_{0EECEC26-8EDE-6C4B-B6C3-E967628A1BD2}" xr6:coauthVersionLast="47" xr6:coauthVersionMax="47" xr10:uidLastSave="{00000000-0000-0000-0000-000000000000}"/>
  <bookViews>
    <workbookView xWindow="2500" yWindow="500" windowWidth="32060" windowHeight="19940" tabRatio="585" activeTab="2" xr2:uid="{00000000-000D-0000-FFFF-FFFF00000000}"/>
  </bookViews>
  <sheets>
    <sheet name="General" sheetId="10" r:id="rId1"/>
    <sheet name="Enrollment and Persistence" sheetId="2" r:id="rId2"/>
    <sheet name="Admissions" sheetId="3" r:id="rId3"/>
    <sheet name="Transfer" sheetId="5" r:id="rId4"/>
    <sheet name="Offerings" sheetId="11" r:id="rId5"/>
    <sheet name="Student Life" sheetId="6" r:id="rId6"/>
    <sheet name="Expenses" sheetId="7" r:id="rId7"/>
    <sheet name="Financial Aid" sheetId="8" r:id="rId8"/>
    <sheet name="Faculty and Courses" sheetId="9" r:id="rId9"/>
  </sheets>
  <definedNames>
    <definedName name="HTML_CodePage" hidden="1">1252</definedName>
    <definedName name="HTML_Control" localSheetId="4" hidden="1">{"'new stud attri'!$A$1:$J$58"}</definedName>
    <definedName name="HTML_Control" hidden="1">{"'new stud attri'!$A$1:$J$58"}</definedName>
    <definedName name="HTML_Description" hidden="1">"Source:  Survey of American Freshmen"</definedName>
    <definedName name="HTML_Email" hidden="1">""</definedName>
    <definedName name="HTML_Header" hidden="1">""</definedName>
    <definedName name="HTML_LastUpdate" hidden="1">"1/5/01"</definedName>
    <definedName name="HTML_LineAfter" hidden="1">TRUE</definedName>
    <definedName name="HTML_LineBefore" hidden="1">TRUE</definedName>
    <definedName name="HTML_Name" hidden="1">"Ross Peacock"</definedName>
    <definedName name="HTML_OBDlg2" hidden="1">TRUE</definedName>
    <definedName name="HTML_OBDlg4" hidden="1">TRUE</definedName>
    <definedName name="HTML_OS" hidden="1">0</definedName>
    <definedName name="HTML_PathFile" hidden="1">"E:\MacHTTP Software &amp; Docs\WWW\Databook\attributes.html"</definedName>
    <definedName name="HTML_Title" hidden="1">"2000-2001 Databook"</definedName>
    <definedName name="HTML1_1" hidden="1">"[databook]Sheet1!$A$7:$E$377"</definedName>
    <definedName name="HTML1_10" hidden="1">""</definedName>
    <definedName name="HTML1_11" hidden="1">-4146</definedName>
    <definedName name="HTML1_12" hidden="1">"Sardonicus II:databook3.html"</definedName>
    <definedName name="HTML1_2" hidden="1">1</definedName>
    <definedName name="HTML1_3" hidden="1">"Academic Year 1995-96"</definedName>
    <definedName name="HTML1_4" hidden="1">""</definedName>
    <definedName name="HTML1_5" hidden="1">""</definedName>
    <definedName name="HTML1_6" hidden="1">-4146</definedName>
    <definedName name="HTML1_7" hidden="1">-4146</definedName>
    <definedName name="HTML1_8" hidden="1">"4/4/96"</definedName>
    <definedName name="HTML1_9" hidden="1">"Ross Peacock"</definedName>
    <definedName name="HTML10_1" hidden="1">"'[9697databook]Sheet1'!$A$338:$D$382"</definedName>
    <definedName name="HTML10_10" hidden="1">""</definedName>
    <definedName name="HTML10_11" hidden="1">1</definedName>
    <definedName name="HTML10_12" hidden="1">"Sardonicus II:Filing Cabinet:Data Book:finance.html"</definedName>
    <definedName name="HTML10_2" hidden="1">1</definedName>
    <definedName name="HTML10_3" hidden="1">"Databook Finances"</definedName>
    <definedName name="HTML10_4" hidden="1">"Finances and Endowment"</definedName>
    <definedName name="HTML10_5" hidden="1">""</definedName>
    <definedName name="HTML10_6" hidden="1">-4146</definedName>
    <definedName name="HTML10_7" hidden="1">-4146</definedName>
    <definedName name="HTML10_8" hidden="1">"10/31/96"</definedName>
    <definedName name="HTML10_9" hidden="1">"Ross Peacock"</definedName>
    <definedName name="HTML11_1" hidden="1">"'[9697databook]Sheet1'!$A$211:$D$284"</definedName>
    <definedName name="HTML11_10" hidden="1">""</definedName>
    <definedName name="HTML11_11" hidden="1">1</definedName>
    <definedName name="HTML11_12" hidden="1">"Sardonicus II:Filing Cabinet:Data Book:temp2.html"</definedName>
    <definedName name="HTML11_2" hidden="1">1</definedName>
    <definedName name="HTML11_3" hidden="1">"9697databook"</definedName>
    <definedName name="HTML11_4" hidden="1">"Sheet1"</definedName>
    <definedName name="HTML11_5" hidden="1">""</definedName>
    <definedName name="HTML11_6" hidden="1">-4146</definedName>
    <definedName name="HTML11_7" hidden="1">-4146</definedName>
    <definedName name="HTML11_8" hidden="1">"11/21/96"</definedName>
    <definedName name="HTML11_9" hidden="1">"Ross Peacock"</definedName>
    <definedName name="HTML12_1" hidden="1">"'[9697databook]Sheet1'!$A$384:$D$389"</definedName>
    <definedName name="HTML12_10" hidden="1">""</definedName>
    <definedName name="HTML12_11" hidden="1">1</definedName>
    <definedName name="HTML12_12" hidden="1">"Sardonicus II:temp.html"</definedName>
    <definedName name="HTML12_2" hidden="1">1</definedName>
    <definedName name="HTML12_3" hidden="1">""</definedName>
    <definedName name="HTML12_4" hidden="1">""</definedName>
    <definedName name="HTML12_5" hidden="1">""</definedName>
    <definedName name="HTML12_6" hidden="1">-4146</definedName>
    <definedName name="HTML12_7" hidden="1">-4146</definedName>
    <definedName name="HTML12_8" hidden="1">""</definedName>
    <definedName name="HTML12_9" hidden="1">""</definedName>
    <definedName name="HTML13_1" hidden="1">"'[9697databook]Sheet1'!$A$286:$D$343"</definedName>
    <definedName name="HTML13_10" hidden="1">""</definedName>
    <definedName name="HTML13_11" hidden="1">1</definedName>
    <definedName name="HTML13_12" hidden="1">"Sardonicus II:HTTP Software:MacHTTP 2.0:MacHTTP Software &amp; Docs:WWW:Databook:attributes2.html"</definedName>
    <definedName name="HTML13_2" hidden="1">1</definedName>
    <definedName name="HTML13_3" hidden="1">"New Students"</definedName>
    <definedName name="HTML13_4" hidden="1">"New Student Characteristics"</definedName>
    <definedName name="HTML13_5" hidden="1">""</definedName>
    <definedName name="HTML13_6" hidden="1">-4146</definedName>
    <definedName name="HTML13_7" hidden="1">1</definedName>
    <definedName name="HTML13_8" hidden="1">"1/22/97"</definedName>
    <definedName name="HTML13_9" hidden="1">"Ross Peacock"</definedName>
    <definedName name="HTML14_1" hidden="1">"'[9798 Databook]General'!$A$1:$E$36"</definedName>
    <definedName name="HTML14_10" hidden="1">""</definedName>
    <definedName name="HTML14_11" hidden="1">1</definedName>
    <definedName name="HTML14_12" hidden="1">"Sardonicus II:HTTP Software:MacHTTP 2.0:MacHTTP Software &amp; Docs:WWW:Databook:gen_info.html"</definedName>
    <definedName name="HTML14_2" hidden="1">1</definedName>
    <definedName name="HTML14_3" hidden="1">"9798 Databook"</definedName>
    <definedName name="HTML14_4" hidden="1">"General Info"</definedName>
    <definedName name="HTML14_5" hidden="1">""</definedName>
    <definedName name="HTML14_6" hidden="1">1</definedName>
    <definedName name="HTML14_7" hidden="1">-4146</definedName>
    <definedName name="HTML14_8" hidden="1">"9/19/97"</definedName>
    <definedName name="HTML14_9" hidden="1">"Ross Peacock"</definedName>
    <definedName name="HTML15_1" hidden="1">"'[9798 Databook]Enrollment'!$A$1:$F$45"</definedName>
    <definedName name="HTML15_10" hidden="1">""</definedName>
    <definedName name="HTML15_11" hidden="1">1</definedName>
    <definedName name="HTML15_12" hidden="1">"Sardonicus II:HTTP Software:MacHTTP 2.0:MacHTTP Software &amp; Docs:WWW:Databook:enr_adm3.html"</definedName>
    <definedName name="HTML15_2" hidden="1">1</definedName>
    <definedName name="HTML15_3" hidden="1">"9798 Databook"</definedName>
    <definedName name="HTML15_4" hidden="1">"Enrollment"</definedName>
    <definedName name="HTML15_5" hidden="1">""</definedName>
    <definedName name="HTML15_6" hidden="1">-4146</definedName>
    <definedName name="HTML15_7" hidden="1">1</definedName>
    <definedName name="HTML15_8" hidden="1">"9/19/97"</definedName>
    <definedName name="HTML15_9" hidden="1">"Ross Peacock"</definedName>
    <definedName name="HTML16_1" hidden="1">"'[9798 Databook]Enrollment'!$A$2:$F$46"</definedName>
    <definedName name="HTML16_10" hidden="1">""</definedName>
    <definedName name="HTML16_11" hidden="1">1</definedName>
    <definedName name="HTML16_12" hidden="1">"Sardonicus II:HTTP Software:MacHTTP 2.0:MacHTTP Software &amp; Docs:WWW:Databook:enr_adm3.html"</definedName>
    <definedName name="HTML16_2" hidden="1">1</definedName>
    <definedName name="HTML16_3" hidden="1">"9798 Databook"</definedName>
    <definedName name="HTML16_4" hidden="1">"Enrollment"</definedName>
    <definedName name="HTML16_5" hidden="1">""</definedName>
    <definedName name="HTML16_6" hidden="1">-4146</definedName>
    <definedName name="HTML16_7" hidden="1">1</definedName>
    <definedName name="HTML16_8" hidden="1">"9/22/97"</definedName>
    <definedName name="HTML16_9" hidden="1">"Ross Peacock"</definedName>
    <definedName name="HTML17_1" hidden="1">"'[9798 Databook]Divisonal Enrollments'!$A$2:$F$35"</definedName>
    <definedName name="HTML17_10" hidden="1">""</definedName>
    <definedName name="HTML17_11" hidden="1">1</definedName>
    <definedName name="HTML17_12" hidden="1">"Sardonicus II:HTTP Software:MacHTTP 2.0:MacHTTP Software &amp; Docs:WWW:Databook:div_enroll.html"</definedName>
    <definedName name="HTML17_2" hidden="1">1</definedName>
    <definedName name="HTML17_3" hidden="1">"9798 Databook"</definedName>
    <definedName name="HTML17_4" hidden="1">"Divisonal Enrollments"</definedName>
    <definedName name="HTML17_5" hidden="1">""</definedName>
    <definedName name="HTML17_6" hidden="1">-4146</definedName>
    <definedName name="HTML17_7" hidden="1">1</definedName>
    <definedName name="HTML17_8" hidden="1">"9/22/97"</definedName>
    <definedName name="HTML17_9" hidden="1">"Ross Peacock"</definedName>
    <definedName name="HTML18_1" hidden="1">"'[9798 Databook]Degrees'!$A$2:$F$70"</definedName>
    <definedName name="HTML18_10" hidden="1">""</definedName>
    <definedName name="HTML18_11" hidden="1">1</definedName>
    <definedName name="HTML18_12" hidden="1">"Sardonicus II:HTTP Software:MacHTTP 2.0:MacHTTP Software &amp; Docs:WWW:Databook:grad_stats.html"</definedName>
    <definedName name="HTML18_2" hidden="1">1</definedName>
    <definedName name="HTML18_3" hidden="1">"9798 Databook"</definedName>
    <definedName name="HTML18_4" hidden="1">"Graduation Statistics"</definedName>
    <definedName name="HTML18_5" hidden="1">""</definedName>
    <definedName name="HTML18_6" hidden="1">1</definedName>
    <definedName name="HTML18_7" hidden="1">-4146</definedName>
    <definedName name="HTML18_8" hidden="1">"9/22/97"</definedName>
    <definedName name="HTML18_9" hidden="1">"Ross Peacock"</definedName>
    <definedName name="HTML19_1" hidden="1">"'[9798 Databook]Endowment'!$A$1:$C$7"</definedName>
    <definedName name="HTML19_10" hidden="1">""</definedName>
    <definedName name="HTML19_11" hidden="1">1</definedName>
    <definedName name="HTML19_12" hidden="1">"Sardonicus II:HTTP Software:MacHTTP 2.0:MacHTTP Software &amp; Docs:WWW:Databook:endow.html"</definedName>
    <definedName name="HTML19_2" hidden="1">1</definedName>
    <definedName name="HTML19_3" hidden="1">"9798 Databook"</definedName>
    <definedName name="HTML19_4" hidden="1">"Endowment"</definedName>
    <definedName name="HTML19_5" hidden="1">""</definedName>
    <definedName name="HTML19_6" hidden="1">-4146</definedName>
    <definedName name="HTML19_7" hidden="1">1</definedName>
    <definedName name="HTML19_8" hidden="1">"12/11/97"</definedName>
    <definedName name="HTML19_9" hidden="1">"Ross Peacock"</definedName>
    <definedName name="HTML2_1" hidden="1">"'[9697databook]Sheet1'!$A$7:$D$380"</definedName>
    <definedName name="HTML2_10" hidden="1">""</definedName>
    <definedName name="HTML2_11" hidden="1">1</definedName>
    <definedName name="HTML2_12" hidden="1">"Sardonicus II:HTTP Software:MacHTTP 2.0:MacHTTP Software &amp; Docs:WWW:Documents:96databook.html"</definedName>
    <definedName name="HTML2_2" hidden="1">1</definedName>
    <definedName name="HTML2_3" hidden="1">"9697databook"</definedName>
    <definedName name="HTML2_4" hidden="1">"Oberlin College Databook"</definedName>
    <definedName name="HTML2_5" hidden="1">""</definedName>
    <definedName name="HTML2_6" hidden="1">-4146</definedName>
    <definedName name="HTML2_7" hidden="1">-4146</definedName>
    <definedName name="HTML2_8" hidden="1">"10/28/96"</definedName>
    <definedName name="HTML2_9" hidden="1">"Ross Peacock"</definedName>
    <definedName name="HTML20_1" hidden="1">"'[9798 Databook]new stud attri'!$A$1:$F$58"</definedName>
    <definedName name="HTML20_10" hidden="1">""</definedName>
    <definedName name="HTML20_11" hidden="1">1</definedName>
    <definedName name="HTML20_12" hidden="1">"Sardonicus II:HTTP Software:MacHTTP 2.0:MacHTTP Software &amp; Docs:WWW:Databook:attributes.html"</definedName>
    <definedName name="HTML20_2" hidden="1">1</definedName>
    <definedName name="HTML20_3" hidden="1">"97-98 Databook"</definedName>
    <definedName name="HTML20_4" hidden="1">"Oberlin New Student Attributes"</definedName>
    <definedName name="HTML20_5" hidden="1">"Source:  Survey of American Freshmen"</definedName>
    <definedName name="HTML20_6" hidden="1">1</definedName>
    <definedName name="HTML20_7" hidden="1">1</definedName>
    <definedName name="HTML20_8" hidden="1">"2/3/98"</definedName>
    <definedName name="HTML20_9" hidden="1">"Ross Peacock"</definedName>
    <definedName name="HTML3_1" hidden="1">"'[9697databook]Sheet1'!$A$7:$D$43"</definedName>
    <definedName name="HTML3_10" hidden="1">""</definedName>
    <definedName name="HTML3_11" hidden="1">1</definedName>
    <definedName name="HTML3_12" hidden="1">"Sardonicus II:Filing Cabinet:Data Book:gen_info.html"</definedName>
    <definedName name="HTML3_2" hidden="1">1</definedName>
    <definedName name="HTML3_3" hidden="1">"Databook General Info"</definedName>
    <definedName name="HTML3_4" hidden="1">"General Information"</definedName>
    <definedName name="HTML3_5" hidden="1">""</definedName>
    <definedName name="HTML3_6" hidden="1">-4146</definedName>
    <definedName name="HTML3_7" hidden="1">-4146</definedName>
    <definedName name="HTML3_8" hidden="1">"10/31/96"</definedName>
    <definedName name="HTML3_9" hidden="1">"Ross Peacock"</definedName>
    <definedName name="HTML4_1" hidden="1">"'[9697databook]Sheet1'!$A$44:$D$88"</definedName>
    <definedName name="HTML4_10" hidden="1">""</definedName>
    <definedName name="HTML4_11" hidden="1">1</definedName>
    <definedName name="HTML4_12" hidden="1">"Sardonicus II:Filing Cabinet:data book temp.html"</definedName>
    <definedName name="HTML4_2" hidden="1">1</definedName>
    <definedName name="HTML4_3" hidden="1">"Databook Enrollment and Admissions"</definedName>
    <definedName name="HTML4_4" hidden="1">"Enrollment and Admissions"</definedName>
    <definedName name="HTML4_5" hidden="1">"Enrollment data are as of the official reporting date (generally after add-drop period)"</definedName>
    <definedName name="HTML4_6" hidden="1">-4146</definedName>
    <definedName name="HTML4_7" hidden="1">-4146</definedName>
    <definedName name="HTML4_8" hidden="1">"12/3/96"</definedName>
    <definedName name="HTML4_9" hidden="1">"Ross Peacock"</definedName>
    <definedName name="HTML5_1" hidden="1">"'[9697databook]Sheet1'!$A$89:$D$103"</definedName>
    <definedName name="HTML5_10" hidden="1">""</definedName>
    <definedName name="HTML5_11" hidden="1">1</definedName>
    <definedName name="HTML5_12" hidden="1">"Sardonicus II:Filing Cabinet:Data Book:library.html"</definedName>
    <definedName name="HTML5_2" hidden="1">1</definedName>
    <definedName name="HTML5_3" hidden="1">"Databook Library"</definedName>
    <definedName name="HTML5_4" hidden="1">"Oberlin College Library"</definedName>
    <definedName name="HTML5_5" hidden="1">""</definedName>
    <definedName name="HTML5_6" hidden="1">-4146</definedName>
    <definedName name="HTML5_7" hidden="1">-4146</definedName>
    <definedName name="HTML5_8" hidden="1">"10/31/96"</definedName>
    <definedName name="HTML5_9" hidden="1">"Ross Peacock"</definedName>
    <definedName name="HTML6_1" hidden="1">"'[9697databook]Sheet1'!$A$105:$D$174"</definedName>
    <definedName name="HTML6_10" hidden="1">""</definedName>
    <definedName name="HTML6_11" hidden="1">1</definedName>
    <definedName name="HTML6_12" hidden="1">"Sardonicus II:Filing Cabinet:Data Book:grad_stats.html"</definedName>
    <definedName name="HTML6_2" hidden="1">1</definedName>
    <definedName name="HTML6_3" hidden="1">"Databook Grad Stats"</definedName>
    <definedName name="HTML6_4" hidden="1">"Graduation Statistics"</definedName>
    <definedName name="HTML6_5" hidden="1">""</definedName>
    <definedName name="HTML6_6" hidden="1">-4146</definedName>
    <definedName name="HTML6_7" hidden="1">-4146</definedName>
    <definedName name="HTML6_8" hidden="1">"10/31/96"</definedName>
    <definedName name="HTML6_9" hidden="1">"Ross Peacock"</definedName>
    <definedName name="HTML7_1" hidden="1">"'[9697databook]Sheet1'!$A$175:$B$207"</definedName>
    <definedName name="HTML7_10" hidden="1">""</definedName>
    <definedName name="HTML7_11" hidden="1">1</definedName>
    <definedName name="HTML7_12" hidden="1">"Sardonicus II:Filing Cabinet:Data Book:plans_occup.html"</definedName>
    <definedName name="HTML7_2" hidden="1">1</definedName>
    <definedName name="HTML7_3" hidden="1">"Databook Activities and Plans"</definedName>
    <definedName name="HTML7_4" hidden="1">"Student Activities, Plans and Occupations"</definedName>
    <definedName name="HTML7_5" hidden="1">""</definedName>
    <definedName name="HTML7_6" hidden="1">-4146</definedName>
    <definedName name="HTML7_7" hidden="1">-4146</definedName>
    <definedName name="HTML7_8" hidden="1">"10/31/96"</definedName>
    <definedName name="HTML7_9" hidden="1">"Ross Peacock"</definedName>
    <definedName name="HTML8_1" hidden="1">"'[9697databook]Sheet1'!$A$209:$D$278"</definedName>
    <definedName name="HTML8_10" hidden="1">""</definedName>
    <definedName name="HTML8_11" hidden="1">1</definedName>
    <definedName name="HTML8_12" hidden="1">"Sardonicus II:Filing Cabinet:Data Book:enr_adm2.html"</definedName>
    <definedName name="HTML8_2" hidden="1">1</definedName>
    <definedName name="HTML8_3" hidden="1">""</definedName>
    <definedName name="HTML8_4" hidden="1">""</definedName>
    <definedName name="HTML8_5" hidden="1">""</definedName>
    <definedName name="HTML8_6" hidden="1">-4146</definedName>
    <definedName name="HTML8_7" hidden="1">-4146</definedName>
    <definedName name="HTML8_8" hidden="1">"10/31/96"</definedName>
    <definedName name="HTML8_9" hidden="1">"Ross Peacock"</definedName>
    <definedName name="HTML9_1" hidden="1">"'[9697databook]Sheet1'!$A$279:$D$336"</definedName>
    <definedName name="HTML9_10" hidden="1">""</definedName>
    <definedName name="HTML9_11" hidden="1">1</definedName>
    <definedName name="HTML9_12" hidden="1">"Sardonicus II:Filing Cabinet:Data Book:attributes.html"</definedName>
    <definedName name="HTML9_2" hidden="1">1</definedName>
    <definedName name="HTML9_3" hidden="1">"Databook New Student Attributes"</definedName>
    <definedName name="HTML9_4" hidden="1">"New Student Attributes"</definedName>
    <definedName name="HTML9_5" hidden="1">""</definedName>
    <definedName name="HTML9_6" hidden="1">-4146</definedName>
    <definedName name="HTML9_7" hidden="1">-4146</definedName>
    <definedName name="HTML9_8" hidden="1">"10/31/96"</definedName>
    <definedName name="HTML9_9" hidden="1">"Ross Peacock"</definedName>
    <definedName name="HTMLCount" hidden="1">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129" i="8" l="1"/>
  <c r="E111" i="8"/>
  <c r="E110" i="8"/>
  <c r="E47" i="8"/>
  <c r="F56" i="8"/>
  <c r="E56" i="8"/>
  <c r="E53" i="8"/>
  <c r="F52" i="8"/>
  <c r="E52" i="8"/>
  <c r="F48" i="8"/>
  <c r="E48" i="8"/>
  <c r="E46" i="8"/>
  <c r="D30" i="7" l="1"/>
  <c r="C30" i="7"/>
  <c r="D29" i="7"/>
  <c r="C29" i="7"/>
  <c r="E334" i="3"/>
  <c r="E254" i="3"/>
  <c r="D243" i="3"/>
  <c r="C187" i="3"/>
  <c r="C186" i="3"/>
  <c r="E9" i="3"/>
  <c r="E8" i="3"/>
  <c r="E66" i="2"/>
  <c r="E63" i="2"/>
  <c r="C46" i="2"/>
  <c r="D211" i="3" l="1"/>
  <c r="C211" i="3"/>
  <c r="C19" i="2" l="1"/>
  <c r="D19" i="2"/>
  <c r="E19" i="2"/>
  <c r="F19" i="2"/>
  <c r="C23" i="2" l="1"/>
  <c r="D251" i="3"/>
  <c r="C220" i="3"/>
  <c r="F63" i="2" l="1"/>
  <c r="F64" i="2"/>
  <c r="F66" i="2"/>
  <c r="F67" i="2"/>
  <c r="F68" i="2"/>
  <c r="E69" i="2"/>
  <c r="D69" i="2"/>
  <c r="C69" i="2"/>
  <c r="E65" i="2"/>
  <c r="D65" i="2"/>
  <c r="C65" i="2"/>
  <c r="E229" i="3"/>
  <c r="D229" i="3"/>
  <c r="C229" i="3"/>
  <c r="F12" i="2"/>
  <c r="F14" i="2" s="1"/>
  <c r="F20" i="2" s="1"/>
  <c r="E12" i="2"/>
  <c r="E14" i="2" s="1"/>
  <c r="E20" i="2" s="1"/>
  <c r="D12" i="2"/>
  <c r="D14" i="2" s="1"/>
  <c r="D20" i="2" s="1"/>
  <c r="C12" i="2"/>
  <c r="F40" i="2"/>
  <c r="E40" i="2"/>
  <c r="D40" i="2"/>
  <c r="E12" i="5"/>
  <c r="D12" i="5"/>
  <c r="C12" i="5"/>
  <c r="E55" i="8"/>
  <c r="F55" i="8"/>
  <c r="F50" i="8"/>
  <c r="E50" i="8"/>
  <c r="K52" i="9"/>
  <c r="K49" i="9"/>
  <c r="C14" i="2" l="1"/>
  <c r="C20" i="2" s="1"/>
  <c r="D70" i="2"/>
  <c r="F65" i="2"/>
  <c r="F69" i="2"/>
  <c r="E70" i="2"/>
  <c r="C70" i="2"/>
  <c r="F70" i="2" l="1"/>
  <c r="C22" i="2"/>
  <c r="C24" i="2" s="1"/>
</calcChain>
</file>

<file path=xl/sharedStrings.xml><?xml version="1.0" encoding="utf-8"?>
<sst xmlns="http://schemas.openxmlformats.org/spreadsheetml/2006/main" count="1281" uniqueCount="923">
  <si>
    <t>Black or African American, non-Hispanic</t>
  </si>
  <si>
    <t>American Indian or Alaska Native, non-Hispanic</t>
  </si>
  <si>
    <t>Asian, non-Hispanic</t>
  </si>
  <si>
    <t>Native Hawaiian or other Pacific Islander, non-Hispanic</t>
  </si>
  <si>
    <t>Two or more races, non-Hispanic</t>
  </si>
  <si>
    <t>Race and/or ethnicity unknown</t>
  </si>
  <si>
    <t>SAT</t>
  </si>
  <si>
    <t>AP</t>
  </si>
  <si>
    <t>CLEP</t>
  </si>
  <si>
    <t>Institutional Exam</t>
  </si>
  <si>
    <t>State Exam (specify):</t>
  </si>
  <si>
    <t>Percent who had GPA between 3.50 and 3.74</t>
  </si>
  <si>
    <t>Percent who had GPA between 3.25 and 3.49</t>
  </si>
  <si>
    <t>Percent who had GPA between 3.00 and 3.24</t>
  </si>
  <si>
    <t>Percent who had GPA between 2.50 and 2.99</t>
  </si>
  <si>
    <t>Percent who had GPA between 2.0 and 2.49</t>
  </si>
  <si>
    <t>If you have an application fee and an on-line application option, please indicate policy for students who apply on-line:</t>
  </si>
  <si>
    <t>Can on-line application fee be waived for applicants with financial need?</t>
  </si>
  <si>
    <t>Are first-time, first-year students accepted for terms other than the fall?</t>
  </si>
  <si>
    <t>Refundable if student does not enroll?</t>
  </si>
  <si>
    <t>Is your early action plan a “restrictive” plan under which you limit students from applying to other early plans?</t>
  </si>
  <si>
    <t>Exchange student program (domestic)</t>
  </si>
  <si>
    <t>External degree program</t>
  </si>
  <si>
    <t>Honors Program</t>
  </si>
  <si>
    <t>Independent study</t>
  </si>
  <si>
    <t>Internships</t>
  </si>
  <si>
    <t>Liberal arts/career combination</t>
  </si>
  <si>
    <t>Student-designed major</t>
  </si>
  <si>
    <t>Study abroad</t>
  </si>
  <si>
    <t>Teacher certification program</t>
  </si>
  <si>
    <t>Weekend college</t>
  </si>
  <si>
    <t>Other (specify):</t>
  </si>
  <si>
    <t>Areas in which all or most students are required to complete some course work prior to graduation:</t>
  </si>
  <si>
    <t>Arts/fine arts</t>
  </si>
  <si>
    <t>Computer literacy</t>
  </si>
  <si>
    <t>English (including composition)</t>
  </si>
  <si>
    <t>Foreign languages</t>
  </si>
  <si>
    <t>Humanities</t>
  </si>
  <si>
    <t>Philosophy</t>
  </si>
  <si>
    <t>Sciences (biological or physical)</t>
  </si>
  <si>
    <t>Social science</t>
  </si>
  <si>
    <t>Does an open admission policy, if reported, apply to transfer students?</t>
  </si>
  <si>
    <t>Number</t>
  </si>
  <si>
    <t>Minimum number of credits that transfers must complete at your institution to earn an associate degree:</t>
  </si>
  <si>
    <t>Describe other transfer credit policies:</t>
  </si>
  <si>
    <t>D1</t>
  </si>
  <si>
    <t>D2</t>
  </si>
  <si>
    <t>D3</t>
  </si>
  <si>
    <t>D4</t>
  </si>
  <si>
    <t>D5</t>
  </si>
  <si>
    <t>Winter</t>
  </si>
  <si>
    <t xml:space="preserve">If yes, what is the minimum number of credits and the unit of measure?  </t>
  </si>
  <si>
    <t>If a minimum high school grade point average is required of transfer applicants, specify (on a 4.0 scale):</t>
  </si>
  <si>
    <t>D6</t>
  </si>
  <si>
    <t>D7</t>
  </si>
  <si>
    <t>D8</t>
  </si>
  <si>
    <t>List application priority, closing, notification, and candidate reply dates for transfer students. If applications are reviewed on a continuous or rolling basis, place a check mark in the “Rolling admission” column.</t>
  </si>
  <si>
    <t>D9</t>
  </si>
  <si>
    <t>D10</t>
  </si>
  <si>
    <t>D11</t>
  </si>
  <si>
    <t xml:space="preserve">Describe additional requirements for transfer admission, if applicable: </t>
  </si>
  <si>
    <t>D12</t>
  </si>
  <si>
    <t xml:space="preserve">Report the lowest grade earned for any course that may be transferred for credit:  </t>
  </si>
  <si>
    <t>Unit Type</t>
  </si>
  <si>
    <t>Types of Aid Available</t>
  </si>
  <si>
    <t>Loans</t>
  </si>
  <si>
    <t>Direct Subsidized Stafford Loans</t>
  </si>
  <si>
    <t>Direct Unsubsidized Stafford Loans</t>
  </si>
  <si>
    <t>Direct PLUS Loans</t>
  </si>
  <si>
    <t>Federal Perkins Loans</t>
  </si>
  <si>
    <t>SAT essay</t>
  </si>
  <si>
    <t>ACT essay</t>
  </si>
  <si>
    <t>White, non-Hispanic</t>
  </si>
  <si>
    <t>TOTAL</t>
  </si>
  <si>
    <t>Persistence</t>
  </si>
  <si>
    <t>Certificate/diploma</t>
  </si>
  <si>
    <t>Associate degrees</t>
  </si>
  <si>
    <t>Bachelor's degrees</t>
  </si>
  <si>
    <t>Master's degrees</t>
  </si>
  <si>
    <t>Post-Master's certificates</t>
  </si>
  <si>
    <t>B1</t>
  </si>
  <si>
    <t>B2</t>
  </si>
  <si>
    <t>B3</t>
  </si>
  <si>
    <t>A0</t>
  </si>
  <si>
    <t>Respondent Information (Not for Publication)</t>
  </si>
  <si>
    <t>Name:</t>
  </si>
  <si>
    <t>Title:</t>
  </si>
  <si>
    <t>Office:</t>
  </si>
  <si>
    <t>City/State/Zip/Country:</t>
  </si>
  <si>
    <t>Phone:</t>
  </si>
  <si>
    <t>Fax:</t>
  </si>
  <si>
    <t>E-mail Address:</t>
  </si>
  <si>
    <t>Are your responses to the CDS posted for reference on your institution's Web site?</t>
  </si>
  <si>
    <t>If yes, please provide the URL of the corresponding Web page:</t>
  </si>
  <si>
    <t>Indicate your institution’s policy regarding institutional scholarship and grant aid for undergraduate degree-seeking nonresident aliens:</t>
  </si>
  <si>
    <t>Total number with doctorate, or other terminal degree</t>
  </si>
  <si>
    <t>If yes, what percentage of full-time undergraduates pay more than the tuition and fees reported in G1?</t>
  </si>
  <si>
    <t>Theme housing</t>
  </si>
  <si>
    <t>Wellness housing</t>
  </si>
  <si>
    <t>I. INSTRUCTIONAL FACULTY AND CLASS SIZE</t>
  </si>
  <si>
    <t>Full-Time</t>
  </si>
  <si>
    <t>Part-Time</t>
  </si>
  <si>
    <t>Total number of instructional faculty</t>
  </si>
  <si>
    <t>Total number who are members of minority groups</t>
  </si>
  <si>
    <t>Total number who are women</t>
  </si>
  <si>
    <t>Total number who are men</t>
  </si>
  <si>
    <t>Total number who are nonresident aliens (international)</t>
  </si>
  <si>
    <t>Undergraduate Class Size</t>
  </si>
  <si>
    <t>CLASS SECTIONS</t>
  </si>
  <si>
    <t>2-9</t>
  </si>
  <si>
    <t>10-19</t>
  </si>
  <si>
    <t>20-29</t>
  </si>
  <si>
    <t>30-39</t>
  </si>
  <si>
    <t>40-49</t>
  </si>
  <si>
    <t>50-99</t>
  </si>
  <si>
    <t>100+</t>
  </si>
  <si>
    <t>CLASS SUB-SECTIONS</t>
  </si>
  <si>
    <t>Student to Faculty Ratio</t>
  </si>
  <si>
    <t>Federal methodology (FM)</t>
  </si>
  <si>
    <t>Institutional methodology (IM)</t>
  </si>
  <si>
    <t>Both FM and IM</t>
  </si>
  <si>
    <t>Process for First-Year/Freshman Students</t>
  </si>
  <si>
    <t>FAFSA</t>
  </si>
  <si>
    <t>Institution's own financial aid form</t>
  </si>
  <si>
    <t>CSS/Financial Aid PROFILE</t>
  </si>
  <si>
    <t>State aid form</t>
  </si>
  <si>
    <t>Business/Farm Supplement</t>
  </si>
  <si>
    <t>Indicate filing dates for first-year (freshman) students:</t>
  </si>
  <si>
    <t>Priority date for filing required financial aid forms:</t>
  </si>
  <si>
    <t>Deadline for filing required financial aid forms:</t>
  </si>
  <si>
    <t>to 1</t>
  </si>
  <si>
    <t>faculty).</t>
  </si>
  <si>
    <t>A.  General Information</t>
  </si>
  <si>
    <t>Address Information</t>
  </si>
  <si>
    <t>Mailing Address:</t>
  </si>
  <si>
    <t>WWW Home Page Address:</t>
  </si>
  <si>
    <t>Admissions Phone Number:</t>
  </si>
  <si>
    <t>Admissions Toll-Free Phone Number:</t>
  </si>
  <si>
    <t>Admissions E-mail Address:</t>
  </si>
  <si>
    <r>
      <t xml:space="preserve">Source of institutional control </t>
    </r>
    <r>
      <rPr>
        <sz val="10"/>
        <rFont val="Arial"/>
        <family val="2"/>
      </rPr>
      <t>(Check only one)</t>
    </r>
    <r>
      <rPr>
        <b/>
        <sz val="10"/>
        <rFont val="Arial"/>
        <family val="2"/>
      </rPr>
      <t>:</t>
    </r>
  </si>
  <si>
    <t>Public</t>
  </si>
  <si>
    <t>Private (nonprofit)</t>
  </si>
  <si>
    <t>Proprietary</t>
  </si>
  <si>
    <t>Coeducational college</t>
  </si>
  <si>
    <t>Men's college</t>
  </si>
  <si>
    <t>Women's college</t>
  </si>
  <si>
    <t>Academic year calendar:</t>
  </si>
  <si>
    <t>Semester</t>
  </si>
  <si>
    <t>Quarter</t>
  </si>
  <si>
    <t>Trimester</t>
  </si>
  <si>
    <t>4-1-4</t>
  </si>
  <si>
    <t>Continuous</t>
  </si>
  <si>
    <t>Differs by program (describe):</t>
  </si>
  <si>
    <t>Other (describe):</t>
  </si>
  <si>
    <t>Certificate</t>
  </si>
  <si>
    <t>Diploma</t>
  </si>
  <si>
    <t>Associate</t>
  </si>
  <si>
    <t>Transfer Associate</t>
  </si>
  <si>
    <t>Terminal Associate</t>
  </si>
  <si>
    <t>Bachelor's</t>
  </si>
  <si>
    <t>Postbachelor's certificate</t>
  </si>
  <si>
    <t>Master's</t>
  </si>
  <si>
    <t>Post-master's certificate</t>
  </si>
  <si>
    <t>B. ENROLLMENT AND PERSISTENCE</t>
  </si>
  <si>
    <t>FULL-TIME</t>
  </si>
  <si>
    <t>PART-TIME</t>
  </si>
  <si>
    <t>Men</t>
  </si>
  <si>
    <t>Women</t>
  </si>
  <si>
    <t>Undergraduates</t>
  </si>
  <si>
    <t>Degree-seeking, first-time freshmen</t>
  </si>
  <si>
    <t xml:space="preserve">Other first-year, degree-seeking </t>
  </si>
  <si>
    <t>All other degree-seeking</t>
  </si>
  <si>
    <t>Total degree-seeking</t>
  </si>
  <si>
    <r>
      <t xml:space="preserve">Number of students in line </t>
    </r>
    <r>
      <rPr>
        <b/>
        <sz val="9"/>
        <rFont val="Arial"/>
        <family val="2"/>
      </rPr>
      <t>d</t>
    </r>
    <r>
      <rPr>
        <sz val="9"/>
        <rFont val="Arial"/>
        <family val="2"/>
      </rPr>
      <t xml:space="preserve"> who were awarded any need-based scholarship or grant aid</t>
    </r>
  </si>
  <si>
    <r>
      <t xml:space="preserve">Number of students in line </t>
    </r>
    <r>
      <rPr>
        <b/>
        <sz val="9"/>
        <rFont val="Arial"/>
        <family val="2"/>
      </rPr>
      <t>d</t>
    </r>
    <r>
      <rPr>
        <sz val="9"/>
        <rFont val="Arial"/>
        <family val="2"/>
      </rPr>
      <t xml:space="preserve"> who were awarded any need-based self-help aid</t>
    </r>
  </si>
  <si>
    <r>
      <t xml:space="preserve">Number of students in line </t>
    </r>
    <r>
      <rPr>
        <b/>
        <sz val="9"/>
        <rFont val="Arial"/>
        <family val="2"/>
      </rPr>
      <t>d</t>
    </r>
    <r>
      <rPr>
        <sz val="9"/>
        <rFont val="Arial"/>
        <family val="2"/>
      </rPr>
      <t xml:space="preserve"> who were awarded any non-need-based scholarship or grant aid</t>
    </r>
  </si>
  <si>
    <r>
      <t>Average need-based scholarship and grant award of those in line</t>
    </r>
    <r>
      <rPr>
        <b/>
        <sz val="9"/>
        <rFont val="Arial"/>
        <family val="2"/>
      </rPr>
      <t xml:space="preserve"> e</t>
    </r>
  </si>
  <si>
    <r>
      <t>Average need-based loan (</t>
    </r>
    <r>
      <rPr>
        <u/>
        <sz val="9"/>
        <rFont val="Arial"/>
        <family val="2"/>
      </rPr>
      <t>excluding PLUS loans, unsubsidized loans, and private alternative loans</t>
    </r>
    <r>
      <rPr>
        <sz val="9"/>
        <rFont val="Arial"/>
        <family val="2"/>
      </rPr>
      <t>) of those in line</t>
    </r>
    <r>
      <rPr>
        <b/>
        <sz val="9"/>
        <rFont val="Arial"/>
        <family val="2"/>
      </rPr>
      <t xml:space="preserve"> f </t>
    </r>
    <r>
      <rPr>
        <sz val="9"/>
        <rFont val="Arial"/>
        <family val="2"/>
      </rPr>
      <t>who were awarded a need-based loan</t>
    </r>
  </si>
  <si>
    <r>
      <t xml:space="preserve">Number of students in line </t>
    </r>
    <r>
      <rPr>
        <b/>
        <sz val="9"/>
        <rFont val="Arial"/>
        <family val="2"/>
      </rPr>
      <t>a</t>
    </r>
    <r>
      <rPr>
        <sz val="9"/>
        <rFont val="Arial"/>
        <family val="2"/>
      </rPr>
      <t xml:space="preserve"> who had no financial need and who were awarded institutional non-need-based scholarship or grant aid (exclude those who were awarded athletic awards and tuition benefits)</t>
    </r>
  </si>
  <si>
    <t>25th Percentile</t>
  </si>
  <si>
    <t>75th Percentile</t>
  </si>
  <si>
    <t>ACT Composite</t>
  </si>
  <si>
    <t>ACT English</t>
  </si>
  <si>
    <t>ACT Math</t>
  </si>
  <si>
    <t>700-800</t>
  </si>
  <si>
    <t>600-699</t>
  </si>
  <si>
    <t>Admitted Applicants</t>
  </si>
  <si>
    <t>Enrolled Applicants</t>
  </si>
  <si>
    <t>Total</t>
  </si>
  <si>
    <t>Indicate terms for which transfers may enroll:</t>
  </si>
  <si>
    <t>Fall</t>
  </si>
  <si>
    <t>Spring</t>
  </si>
  <si>
    <t>Summer</t>
  </si>
  <si>
    <t>Must a transfer applicant have a minimum number of credits completed or else must apply as an entering freshman?</t>
  </si>
  <si>
    <t>Other:</t>
  </si>
  <si>
    <t>G2</t>
  </si>
  <si>
    <t>G3</t>
  </si>
  <si>
    <t>G4</t>
  </si>
  <si>
    <t>G5</t>
  </si>
  <si>
    <t>Do tuition and fees vary by year of study (e.g., sophomore, junior, senior)?</t>
  </si>
  <si>
    <t>Percent in bottom half of high school graduating class</t>
  </si>
  <si>
    <t>Percent in bottom quarter of high school graduating class</t>
  </si>
  <si>
    <t>Percent who had GPA between 1.0 and 1.99</t>
  </si>
  <si>
    <t>Percent who had GPA below 1.0</t>
  </si>
  <si>
    <t>Application Fee</t>
  </si>
  <si>
    <t>Does your institution have an application fee?</t>
  </si>
  <si>
    <t>Can it be waived for applicants with financial need?</t>
  </si>
  <si>
    <t>Application closing date</t>
  </si>
  <si>
    <t>Does your institution have an application closing date?</t>
  </si>
  <si>
    <t>Deferred admission</t>
  </si>
  <si>
    <t>Does your institution allow students to postpone enrollment after admission?</t>
  </si>
  <si>
    <t>If yes, maximum period of postponement:</t>
  </si>
  <si>
    <t>Early admission of high school students</t>
  </si>
  <si>
    <t>Early action</t>
  </si>
  <si>
    <t>Total first-time, first-year (freshman) men who applied</t>
  </si>
  <si>
    <t>Total first-time, first-year (freshman) women who applied</t>
  </si>
  <si>
    <t>Total first-time, first-year (freshman) men who were admitted</t>
  </si>
  <si>
    <t>Percent of first-time, first-year (freshman) students with scores in each range:</t>
  </si>
  <si>
    <t>Dance</t>
  </si>
  <si>
    <t>Drama/theater</t>
  </si>
  <si>
    <t>Jazz band</t>
  </si>
  <si>
    <t>Literary magazine</t>
  </si>
  <si>
    <t>Marching band</t>
  </si>
  <si>
    <t>Music ensembles</t>
  </si>
  <si>
    <t>Musical theater</t>
  </si>
  <si>
    <t>Opera</t>
  </si>
  <si>
    <t>Pep band</t>
  </si>
  <si>
    <t>Radio station</t>
  </si>
  <si>
    <t>Student government</t>
  </si>
  <si>
    <t>Student newspaper</t>
  </si>
  <si>
    <t>Student-run film society</t>
  </si>
  <si>
    <t>Symphony orchestra</t>
  </si>
  <si>
    <t>Television station</t>
  </si>
  <si>
    <t>Yearbook</t>
  </si>
  <si>
    <t>Coed dorms</t>
  </si>
  <si>
    <t>Men's dorms</t>
  </si>
  <si>
    <t>Women's dorms</t>
  </si>
  <si>
    <t>Apartments for married students</t>
  </si>
  <si>
    <t>Apartments for single students</t>
  </si>
  <si>
    <t>Special housing for disabled students</t>
  </si>
  <si>
    <t>Special housing for international students</t>
  </si>
  <si>
    <t>Fraternity/sorority housing</t>
  </si>
  <si>
    <t>Cooperative housing</t>
  </si>
  <si>
    <t>Other housing options (specify):</t>
  </si>
  <si>
    <t>F4</t>
  </si>
  <si>
    <t>F3</t>
  </si>
  <si>
    <t>F2</t>
  </si>
  <si>
    <t>F1</t>
  </si>
  <si>
    <t>Name of College/University:</t>
  </si>
  <si>
    <t>H1</t>
  </si>
  <si>
    <t>H2</t>
  </si>
  <si>
    <t>H4</t>
  </si>
  <si>
    <t>H6</t>
  </si>
  <si>
    <t>H7</t>
  </si>
  <si>
    <t>H8</t>
  </si>
  <si>
    <t>H9</t>
  </si>
  <si>
    <t>H10</t>
  </si>
  <si>
    <t>H11</t>
  </si>
  <si>
    <t>H12</t>
  </si>
  <si>
    <t>H13</t>
  </si>
  <si>
    <t>H14</t>
  </si>
  <si>
    <t>Computer Science</t>
  </si>
  <si>
    <t>Visual/Performing Arts</t>
  </si>
  <si>
    <t>C. FIRST-TIME, FIRST-YEAR (FRESHMAN) ADMISSION</t>
  </si>
  <si>
    <t>Do you have a policy of placing students on a waiting list?</t>
  </si>
  <si>
    <t>High school diploma is required and GED is accepted</t>
  </si>
  <si>
    <t>G6</t>
  </si>
  <si>
    <t>H. FINANCIAL AID</t>
  </si>
  <si>
    <t>Scholarships/Grants</t>
  </si>
  <si>
    <t>Federal</t>
  </si>
  <si>
    <t>All other undergraduates enrolled in credit courses</t>
  </si>
  <si>
    <t xml:space="preserve">Total undergraduates </t>
  </si>
  <si>
    <t>SAT Math</t>
  </si>
  <si>
    <t>500-599</t>
  </si>
  <si>
    <t>400-499</t>
  </si>
  <si>
    <t>300-399</t>
  </si>
  <si>
    <t>200-299</t>
  </si>
  <si>
    <t>30-36</t>
  </si>
  <si>
    <t>24-29</t>
  </si>
  <si>
    <t>18-23</t>
  </si>
  <si>
    <t>12-17</t>
  </si>
  <si>
    <t>6-11</t>
  </si>
  <si>
    <t>Below 6</t>
  </si>
  <si>
    <t>Percent in top tenth of high school graduating class</t>
  </si>
  <si>
    <t>Percent in top quarter of high school graduating class</t>
  </si>
  <si>
    <t>Percent in top half of high school graduating class</t>
  </si>
  <si>
    <t>Number of Class Sections with Undergraduates Enrolled</t>
  </si>
  <si>
    <t>Undergraduate Class Size (provide numbers)</t>
  </si>
  <si>
    <t>Note: Suggested order of precedence for counting non-need money as need-based:</t>
  </si>
  <si>
    <r>
      <t xml:space="preserve">Average dollar amount of institutional non-need-based scholarship and grant aid awarded to students in line </t>
    </r>
    <r>
      <rPr>
        <b/>
        <sz val="9"/>
        <rFont val="Arial"/>
        <family val="2"/>
      </rPr>
      <t>n</t>
    </r>
  </si>
  <si>
    <r>
      <t xml:space="preserve">Number of students in line </t>
    </r>
    <r>
      <rPr>
        <b/>
        <sz val="9"/>
        <rFont val="Arial"/>
        <family val="2"/>
      </rPr>
      <t>a</t>
    </r>
    <r>
      <rPr>
        <sz val="9"/>
        <rFont val="Arial"/>
        <family val="2"/>
      </rPr>
      <t xml:space="preserve"> who were awarded an institutional non-need-based athletic scholarship or grant</t>
    </r>
  </si>
  <si>
    <r>
      <t xml:space="preserve">Average dollar amount of institutional non-need-based athletic scholarships and grants awarded to students in line </t>
    </r>
    <r>
      <rPr>
        <b/>
        <sz val="9"/>
        <rFont val="Arial"/>
        <family val="2"/>
      </rPr>
      <t>p</t>
    </r>
  </si>
  <si>
    <t>Institutional need-based scholarship or grant aid is available</t>
  </si>
  <si>
    <t>Institutional non-need-based scholarship or grant aid is available</t>
  </si>
  <si>
    <t>Institutional scholarship or grant aid is not available</t>
  </si>
  <si>
    <t>College/university scholarship or grant aid from institutional funds</t>
  </si>
  <si>
    <t>High school diploma is required and GED is not accepted</t>
  </si>
  <si>
    <t>High school diploma or equivalent is not required</t>
  </si>
  <si>
    <t>Require</t>
  </si>
  <si>
    <t>Recommend</t>
  </si>
  <si>
    <t>Neither require nor recommend</t>
  </si>
  <si>
    <t>Not using essay component</t>
  </si>
  <si>
    <t>ACT Writing</t>
  </si>
  <si>
    <t>Cooperative education program</t>
  </si>
  <si>
    <t>Percent who are from out of state (exclude international/nonresident aliens from the numerator and denominator)</t>
  </si>
  <si>
    <t>Include if they teach one or more non-clinical credit courses</t>
  </si>
  <si>
    <t>C8C</t>
  </si>
  <si>
    <t>C8D</t>
  </si>
  <si>
    <t xml:space="preserve">If necessary, use this space to clarify your test policies (e.g., if tests are recommended for some students, or if tests are not required of some students):  </t>
  </si>
  <si>
    <t>State and other (e.g., institutional) work-study/employment (Note: Excludes Federal Work-Study captured above.)</t>
  </si>
  <si>
    <r>
      <t xml:space="preserve">Number of students in line </t>
    </r>
    <r>
      <rPr>
        <b/>
        <sz val="9"/>
        <rFont val="Arial"/>
        <family val="2"/>
      </rPr>
      <t>a</t>
    </r>
    <r>
      <rPr>
        <sz val="9"/>
        <rFont val="Arial"/>
        <family val="2"/>
      </rPr>
      <t xml:space="preserve"> who applied for need-based financial aid</t>
    </r>
  </si>
  <si>
    <r>
      <t xml:space="preserve">Number of students in line </t>
    </r>
    <r>
      <rPr>
        <b/>
        <sz val="9"/>
        <rFont val="Arial"/>
        <family val="2"/>
      </rPr>
      <t>c</t>
    </r>
    <r>
      <rPr>
        <sz val="9"/>
        <rFont val="Arial"/>
        <family val="2"/>
      </rPr>
      <t xml:space="preserve"> who were awarded any financial aid</t>
    </r>
  </si>
  <si>
    <t>Open admission policy as described above for most students, but--</t>
  </si>
  <si>
    <t>Indicate all items required of transfer students to apply for admission:</t>
  </si>
  <si>
    <t>Required of All</t>
  </si>
  <si>
    <t>Recommended
of All</t>
  </si>
  <si>
    <t>Recommended
of Some</t>
  </si>
  <si>
    <t>Required of Some</t>
  </si>
  <si>
    <t>Not Required</t>
  </si>
  <si>
    <t>High school transcript</t>
  </si>
  <si>
    <t>College transcript(s)</t>
  </si>
  <si>
    <t>Essay or personal statement</t>
  </si>
  <si>
    <t>Statement of good standing from prior institution(s)</t>
  </si>
  <si>
    <t>List any other application requirements specific to transfer applicants:</t>
  </si>
  <si>
    <t>Priority Date</t>
  </si>
  <si>
    <t>Closing Date</t>
  </si>
  <si>
    <t>Notification Date</t>
  </si>
  <si>
    <t>Reply Date</t>
  </si>
  <si>
    <t>Rolling Admission</t>
  </si>
  <si>
    <t>C8B</t>
  </si>
  <si>
    <t>Yes</t>
  </si>
  <si>
    <t>No</t>
  </si>
  <si>
    <t xml:space="preserve">Top half + </t>
  </si>
  <si>
    <t>bottom half = 100%</t>
  </si>
  <si>
    <t>Early Decision</t>
  </si>
  <si>
    <t xml:space="preserve">Does your institution offer an early decision plan (an admission plan that permits students to apply and be notified of an admission decision well in advance of the regular notification date and that asks students to commit to attending if accepted) for first-time, first-year (freshman) applicants for fall enrollment? </t>
  </si>
  <si>
    <t xml:space="preserve">If “yes,” please complete the following: </t>
  </si>
  <si>
    <t>First or only early decision plan closing date</t>
  </si>
  <si>
    <t>First or only early decision plan notification date</t>
  </si>
  <si>
    <t>Other early decision plan closing date</t>
  </si>
  <si>
    <t>Other early decision plan notification date</t>
  </si>
  <si>
    <t>Number of early decision applications received by your institution</t>
  </si>
  <si>
    <t>Number of applicants admitted under early decision plan</t>
  </si>
  <si>
    <t xml:space="preserve">Please provide significant details about your early decision plan:  </t>
  </si>
  <si>
    <t>Early action closing date</t>
  </si>
  <si>
    <t>Early action notification date</t>
  </si>
  <si>
    <t>D. TRANSFER ADMISSION</t>
  </si>
  <si>
    <t>Applicants</t>
  </si>
  <si>
    <t>Total Scholarships/Grants</t>
  </si>
  <si>
    <t>Self-Help</t>
  </si>
  <si>
    <t>Student loans from all sources (excluding parent loans)</t>
  </si>
  <si>
    <t>Total Self-Help</t>
  </si>
  <si>
    <t>Parent Loans</t>
  </si>
  <si>
    <t>Athletic Awards</t>
  </si>
  <si>
    <t>First-time
Full-time
Freshmen</t>
  </si>
  <si>
    <r>
      <t xml:space="preserve">Number of students in line </t>
    </r>
    <r>
      <rPr>
        <b/>
        <sz val="9"/>
        <rFont val="Arial"/>
        <family val="2"/>
      </rPr>
      <t>b</t>
    </r>
    <r>
      <rPr>
        <sz val="9"/>
        <rFont val="Arial"/>
        <family val="2"/>
      </rPr>
      <t xml:space="preserve"> who were determined to have financial need</t>
    </r>
  </si>
  <si>
    <t>Full-time
Undergrad
(Incl. Fresh.)</t>
  </si>
  <si>
    <t>Less Than
Full-time
Undergrad</t>
  </si>
  <si>
    <t>H2A</t>
  </si>
  <si>
    <r>
      <t xml:space="preserve">Number of students in line </t>
    </r>
    <r>
      <rPr>
        <b/>
        <sz val="9"/>
        <rFont val="Arial"/>
        <family val="2"/>
      </rPr>
      <t>d</t>
    </r>
    <r>
      <rPr>
        <sz val="9"/>
        <rFont val="Arial"/>
        <family val="2"/>
      </rPr>
      <t xml:space="preserve"> whose need was fully met (</t>
    </r>
    <r>
      <rPr>
        <u/>
        <sz val="9"/>
        <rFont val="Arial"/>
        <family val="2"/>
      </rPr>
      <t>exclude PLUS loans, unsubsidized loans, and private alternative loans</t>
    </r>
    <r>
      <rPr>
        <sz val="9"/>
        <rFont val="Arial"/>
        <family val="2"/>
      </rPr>
      <t>)</t>
    </r>
  </si>
  <si>
    <t>Total all graduate</t>
  </si>
  <si>
    <t>Doctoral degrees – research/scholarship</t>
  </si>
  <si>
    <t>Doctoral degrees – professional practice</t>
  </si>
  <si>
    <t>Doctoral degrees – other</t>
  </si>
  <si>
    <t>G. ANNUAL EXPENSES</t>
  </si>
  <si>
    <t>First-Year</t>
  </si>
  <si>
    <t>Minimum</t>
  </si>
  <si>
    <t>Maximum</t>
  </si>
  <si>
    <t>Provide the estimated expenses for a typical full-time undergraduate student:</t>
  </si>
  <si>
    <t>Residents</t>
  </si>
  <si>
    <t>Commuters
(living at home)</t>
  </si>
  <si>
    <t>Commuters
(not living at home)</t>
  </si>
  <si>
    <t>G1</t>
  </si>
  <si>
    <t>H15</t>
  </si>
  <si>
    <t>Campus Ministries</t>
  </si>
  <si>
    <t>International Student Organization</t>
  </si>
  <si>
    <t>Model UN</t>
  </si>
  <si>
    <t xml:space="preserve">First-time, first-year (freshman) students </t>
  </si>
  <si>
    <t>Army ROTC is offered:</t>
  </si>
  <si>
    <t>Naval ROTC is offered:</t>
  </si>
  <si>
    <t>Air Force ROTC is offered:</t>
  </si>
  <si>
    <t>On Campus</t>
  </si>
  <si>
    <t>Name of Cooperating Institution</t>
  </si>
  <si>
    <t xml:space="preserve">At Cooperating Institution </t>
  </si>
  <si>
    <t xml:space="preserve">Open admission policy as described above for all students </t>
  </si>
  <si>
    <t>C3</t>
  </si>
  <si>
    <t>C1</t>
  </si>
  <si>
    <t>C2</t>
  </si>
  <si>
    <t>C4</t>
  </si>
  <si>
    <t>C5</t>
  </si>
  <si>
    <t>C6</t>
  </si>
  <si>
    <t>C7</t>
  </si>
  <si>
    <t>C9</t>
  </si>
  <si>
    <t>C10</t>
  </si>
  <si>
    <t>C11</t>
  </si>
  <si>
    <t>C12</t>
  </si>
  <si>
    <t>C13</t>
  </si>
  <si>
    <t>C14</t>
  </si>
  <si>
    <t>C15</t>
  </si>
  <si>
    <t>C16</t>
  </si>
  <si>
    <t>C17</t>
  </si>
  <si>
    <t>C18</t>
  </si>
  <si>
    <t>C19</t>
  </si>
  <si>
    <t>C20</t>
  </si>
  <si>
    <t>C21</t>
  </si>
  <si>
    <t>C22</t>
  </si>
  <si>
    <t>ACT</t>
  </si>
  <si>
    <t xml:space="preserve">Entrance exams </t>
  </si>
  <si>
    <t>C8A</t>
  </si>
  <si>
    <t>Is your waiting list ranked?</t>
  </si>
  <si>
    <t>If yes, do you release that information to students?</t>
  </si>
  <si>
    <t>Do you release that information to school counselors?</t>
  </si>
  <si>
    <t>Rigor of secondary school record</t>
  </si>
  <si>
    <t xml:space="preserve">   Academic GPA</t>
  </si>
  <si>
    <t>Application Essay</t>
  </si>
  <si>
    <t xml:space="preserve">First generation </t>
  </si>
  <si>
    <t>Racial/ethnic status</t>
  </si>
  <si>
    <t>Level of applicant’s interest</t>
  </si>
  <si>
    <t>E1</t>
  </si>
  <si>
    <t>E2</t>
  </si>
  <si>
    <t>E3</t>
  </si>
  <si>
    <t>International Student’s Financial Aid Application</t>
  </si>
  <si>
    <t>International Student’s Certification of Finances</t>
  </si>
  <si>
    <t>Noncustodial PROFILE</t>
  </si>
  <si>
    <t>Totals should = 100%</t>
  </si>
  <si>
    <t>Street Address (if different):</t>
  </si>
  <si>
    <t>Main Phone Number:</t>
  </si>
  <si>
    <t>Admissions Office Mailing Address:</t>
  </si>
  <si>
    <t>Classify your undergraduate institution:</t>
  </si>
  <si>
    <t>Degrees offered by your institution:</t>
  </si>
  <si>
    <t>Postbachelor's certificates</t>
  </si>
  <si>
    <t>High school completion requirement</t>
  </si>
  <si>
    <t xml:space="preserve">    Of these, units that must be 
    lab</t>
  </si>
  <si>
    <t>Percent of total first-time, first-year (freshmen) students who submitted high school class rank:</t>
  </si>
  <si>
    <r>
      <t xml:space="preserve">Reply policy for admitted applicants </t>
    </r>
    <r>
      <rPr>
        <i/>
        <sz val="10"/>
        <rFont val="Arial"/>
        <family val="2"/>
      </rPr>
      <t>(fill in one only)</t>
    </r>
  </si>
  <si>
    <t>A1</t>
  </si>
  <si>
    <t>A2</t>
  </si>
  <si>
    <t>A3</t>
  </si>
  <si>
    <t>A4</t>
  </si>
  <si>
    <t>A5</t>
  </si>
  <si>
    <t>C8E</t>
  </si>
  <si>
    <t>SAT Subject Tests</t>
  </si>
  <si>
    <t>C8F</t>
  </si>
  <si>
    <t>Latest date by which SAT Subject Test scores must be received for fall-term admission</t>
  </si>
  <si>
    <t>Latest date by which SAT or ACT scores must be received for fall-term admission</t>
  </si>
  <si>
    <t>SAT or ACT</t>
  </si>
  <si>
    <t>SAT and SAT Subject Tests or ACT</t>
  </si>
  <si>
    <t>For admission</t>
  </si>
  <si>
    <t>For placement</t>
  </si>
  <si>
    <t>For advising</t>
  </si>
  <si>
    <t>In place of an application essay</t>
  </si>
  <si>
    <t>No college policy as of now</t>
  </si>
  <si>
    <t>C8G</t>
  </si>
  <si>
    <t>G0</t>
  </si>
  <si>
    <t>Total full-time, first-time, first-year (freshman) men who enrolled</t>
  </si>
  <si>
    <t>Total part-time, first-time, first-year (freshman) men who enrolled</t>
  </si>
  <si>
    <t>Total full-time, first-time, first-year (freshman) women who enrolled</t>
  </si>
  <si>
    <t>Total part-time, first-time, first-year (freshman) women who enrolled</t>
  </si>
  <si>
    <t>Percentage of all enrolled, degree-seeking, first-time, first-year (freshman) students who had high school grade-point averages within each of the following ranges (using 4.0 scale).  Report information only for those students from whom you collected high school GPA.</t>
  </si>
  <si>
    <t xml:space="preserve">Average high school GPA of all degree-seeking, first-time, first-year (freshman) students who submitted GPA:  </t>
  </si>
  <si>
    <r>
      <t xml:space="preserve">ROTC </t>
    </r>
    <r>
      <rPr>
        <sz val="10"/>
        <rFont val="Arial"/>
        <family val="2"/>
      </rPr>
      <t>(program offered in cooperation with Reserve Officers' Training Corps)</t>
    </r>
  </si>
  <si>
    <t>Total first-time, first-year (freshman) women who were admitted</t>
  </si>
  <si>
    <t>Federal Nursing Loans</t>
  </si>
  <si>
    <t>State Loans</t>
  </si>
  <si>
    <t>College/university loans from institutional funds</t>
  </si>
  <si>
    <t>Federal Pell</t>
  </si>
  <si>
    <t>SEOG</t>
  </si>
  <si>
    <t>State scholarships/grants</t>
  </si>
  <si>
    <t>Private scholarships</t>
  </si>
  <si>
    <t>United Negro College Fund</t>
  </si>
  <si>
    <t>Federal Nursing Scholarship</t>
  </si>
  <si>
    <t>Non-Need Based</t>
  </si>
  <si>
    <t>Need-Based</t>
  </si>
  <si>
    <t>Academics</t>
  </si>
  <si>
    <t>Alumni affiliation</t>
  </si>
  <si>
    <t>Art</t>
  </si>
  <si>
    <t>Athletics</t>
  </si>
  <si>
    <t>Job skills</t>
  </si>
  <si>
    <t>ROTC</t>
  </si>
  <si>
    <t>Leadership</t>
  </si>
  <si>
    <t>Music/drama</t>
  </si>
  <si>
    <t>Religious affiliation</t>
  </si>
  <si>
    <t>State/district residency</t>
  </si>
  <si>
    <t>Graduate</t>
  </si>
  <si>
    <t>Degree-seeking, first-time</t>
  </si>
  <si>
    <t>All other graduates enrolled in credit courses</t>
  </si>
  <si>
    <t>Total graduate</t>
  </si>
  <si>
    <t>Total all undergraduates</t>
  </si>
  <si>
    <t>GRAND TOTAL ALL STUDENTS</t>
  </si>
  <si>
    <t>Degree-Seeking
First-Time
First Year</t>
  </si>
  <si>
    <t>Nonresident aliens</t>
  </si>
  <si>
    <t>The following definition of full-time instructional faculty is used by the American Association of University Professors (AAUP) in its annual Faculty Compensation Survey (the part time definitions are not used by AAUP). Instructional Faculty is defined as those members of the instructional-research staff whose major regular assignment is instruction, including those with released time for research. Use the chart below to determine inclusions and exclusions:</t>
  </si>
  <si>
    <t xml:space="preserve">Percent of total first-time, first-year (freshman) students who submitted high school GPA:  </t>
  </si>
  <si>
    <r>
      <t xml:space="preserve">Notification to applicants of admission decision sent </t>
    </r>
    <r>
      <rPr>
        <i/>
        <sz val="10"/>
        <color indexed="8"/>
        <rFont val="Arial"/>
        <family val="2"/>
      </rPr>
      <t>(fill in one only)</t>
    </r>
  </si>
  <si>
    <t xml:space="preserve">On a rolling basis beginning (date):  </t>
  </si>
  <si>
    <t xml:space="preserve">By (date):  </t>
  </si>
  <si>
    <t xml:space="preserve">Other:  </t>
  </si>
  <si>
    <t>E. ACADEMIC OFFERINGS AND POLICIES</t>
  </si>
  <si>
    <r>
      <t xml:space="preserve">Special study options: </t>
    </r>
    <r>
      <rPr>
        <sz val="10"/>
        <rFont val="Arial"/>
        <family val="2"/>
      </rPr>
      <t>Identify those programs available at your institution. Refer to the glossary for definitions.</t>
    </r>
  </si>
  <si>
    <t>Accelerated program</t>
  </si>
  <si>
    <t>Cross-registration</t>
  </si>
  <si>
    <t>Distance learning</t>
  </si>
  <si>
    <t>Double major</t>
  </si>
  <si>
    <t>Dual enrollment</t>
  </si>
  <si>
    <t>English as a Second Language (ESL)</t>
  </si>
  <si>
    <t>Check off all financial aid forms domestic first-year (freshman) financial aid applicants must submit:</t>
  </si>
  <si>
    <t>Please check off all types of aid available to undergraduates at your institution:</t>
  </si>
  <si>
    <t>Admissions Fax Number:</t>
  </si>
  <si>
    <t>D13</t>
  </si>
  <si>
    <t>D14</t>
  </si>
  <si>
    <t>D15</t>
  </si>
  <si>
    <t>D16</t>
  </si>
  <si>
    <t>D17</t>
  </si>
  <si>
    <t>F. STUDENT LIFE</t>
  </si>
  <si>
    <t>Percent of men who join fraternities</t>
  </si>
  <si>
    <t>Percent of women who join sororities</t>
  </si>
  <si>
    <t>Percent who live in college-owned, -operated, or -affiliated housing</t>
  </si>
  <si>
    <t>Percent who live off campus or commute</t>
  </si>
  <si>
    <t>Percent of students age 25 and older</t>
  </si>
  <si>
    <t>Average age of full-time students</t>
  </si>
  <si>
    <t>Average age of all students (full- and part-time)</t>
  </si>
  <si>
    <t>Choral groups</t>
  </si>
  <si>
    <t>Concert band</t>
  </si>
  <si>
    <t>Does your institution allow high school students to enroll as full-time, first-time, first-year (freshman) students one year or more before high school graduation?</t>
  </si>
  <si>
    <t>Federal Work-Study</t>
  </si>
  <si>
    <t>Full-time</t>
  </si>
  <si>
    <t>Part-time</t>
  </si>
  <si>
    <t>Exclude</t>
  </si>
  <si>
    <t>Include only if they teach one or more non-clinical credit courses</t>
  </si>
  <si>
    <t>Include</t>
  </si>
  <si>
    <t>(based on</t>
  </si>
  <si>
    <t>students</t>
  </si>
  <si>
    <t>and</t>
  </si>
  <si>
    <t>ADMISSION</t>
  </si>
  <si>
    <t>Not Used</t>
  </si>
  <si>
    <t>Check off all financial aid forms nonresident alien first-year financial aid applicants must submit:</t>
  </si>
  <si>
    <t>Institution’s own financial aid form</t>
  </si>
  <si>
    <t>Indicate notification dates for first-year (freshman) students (answer a or b):</t>
  </si>
  <si>
    <t>Indicate reply dates:</t>
  </si>
  <si>
    <t xml:space="preserve">Students must reply by (date): </t>
  </si>
  <si>
    <t>Require for Some</t>
  </si>
  <si>
    <t>Consider if Submitted</t>
  </si>
  <si>
    <r>
      <t>Average need-based self-help award (</t>
    </r>
    <r>
      <rPr>
        <u/>
        <sz val="9"/>
        <rFont val="Arial"/>
        <family val="2"/>
      </rPr>
      <t>excluding PLUS loans, unsubsidized loans, and private alternative loans</t>
    </r>
    <r>
      <rPr>
        <sz val="9"/>
        <rFont val="Arial"/>
        <family val="2"/>
      </rPr>
      <t xml:space="preserve">) of those in line </t>
    </r>
    <r>
      <rPr>
        <b/>
        <sz val="9"/>
        <rFont val="Arial"/>
        <family val="2"/>
      </rPr>
      <t>f</t>
    </r>
  </si>
  <si>
    <t>Does your institution require or recommend a general college-preparatory program for degree-seeking students?</t>
  </si>
  <si>
    <t>Units
Required</t>
  </si>
  <si>
    <t>Units
Recommended</t>
  </si>
  <si>
    <t>Total academic units</t>
  </si>
  <si>
    <t>English</t>
  </si>
  <si>
    <t>Mathematics</t>
  </si>
  <si>
    <t>Science</t>
  </si>
  <si>
    <t>Foreign language</t>
  </si>
  <si>
    <t>Social studies</t>
  </si>
  <si>
    <t>History</t>
  </si>
  <si>
    <t>Academic electives</t>
  </si>
  <si>
    <t>Very Important</t>
  </si>
  <si>
    <t>Important</t>
  </si>
  <si>
    <t>Considered</t>
  </si>
  <si>
    <t>Not Considered</t>
  </si>
  <si>
    <t>Academic</t>
  </si>
  <si>
    <t>Class rank</t>
  </si>
  <si>
    <t>Recommendation(s)</t>
  </si>
  <si>
    <t>Standardized test scores</t>
  </si>
  <si>
    <t>Nonacademic</t>
  </si>
  <si>
    <t>Interview</t>
  </si>
  <si>
    <t>Extracurricular activities</t>
  </si>
  <si>
    <t>Talent/ability</t>
  </si>
  <si>
    <t>Character/personal qualities</t>
  </si>
  <si>
    <t>Alumni/ae relation</t>
  </si>
  <si>
    <t>Geographical residence</t>
  </si>
  <si>
    <t>State residency</t>
  </si>
  <si>
    <t>Religious affiliation/commitment</t>
  </si>
  <si>
    <t>Minority status</t>
  </si>
  <si>
    <t>Volunteer work</t>
  </si>
  <si>
    <t>Work experience</t>
  </si>
  <si>
    <t>Hispanic/Latino</t>
  </si>
  <si>
    <t>ACT with writing required</t>
  </si>
  <si>
    <t>ACT with writing recommended</t>
  </si>
  <si>
    <t>ACT with or without writing accepted</t>
  </si>
  <si>
    <t>SAT with Essay component required</t>
  </si>
  <si>
    <t>SAT with Essay component recommended</t>
  </si>
  <si>
    <t>SAT with or without Essay component accepted</t>
  </si>
  <si>
    <t>If there is a separate URL for your school’s online application, please specify:</t>
  </si>
  <si>
    <t>other (explain):</t>
  </si>
  <si>
    <t>Source/Type of Loan</t>
  </si>
  <si>
    <t>Average per-undergraduate-borrower cumulative principal borrowed from the types of loans specified in the first column (nearest $1)</t>
  </si>
  <si>
    <t>SAT Evidence-Based Reading and Writing</t>
  </si>
  <si>
    <t>Recipients of a Federal Pell Grant</t>
  </si>
  <si>
    <t>Students who did not receive either a Pell Grant or a subsidized Stafford Loan</t>
  </si>
  <si>
    <t>Recipients of a Subsidized Stafford Loan who did not receive a Pell Grant</t>
  </si>
  <si>
    <t>D18</t>
  </si>
  <si>
    <t>Does your institution accept the following military/veteran transfer credits:</t>
  </si>
  <si>
    <t>American Council on Education (ACE)</t>
  </si>
  <si>
    <t>College Level Examination Program (CLEP)</t>
  </si>
  <si>
    <t>DANTES Subject Standardized Tests (DSST)</t>
  </si>
  <si>
    <t>D19</t>
  </si>
  <si>
    <t xml:space="preserve">Maximum number of credits or courses that may be transferred based on military education evaluated by the American Council on Education (ACE): </t>
  </si>
  <si>
    <t>D20</t>
  </si>
  <si>
    <t>D21</t>
  </si>
  <si>
    <t>D22</t>
  </si>
  <si>
    <t>Describe other military/veteran transfer credit policies unique to your institution:</t>
  </si>
  <si>
    <t>SAT Composite</t>
  </si>
  <si>
    <t>1400-1600</t>
  </si>
  <si>
    <t>1200-1399</t>
  </si>
  <si>
    <t>1000-1199</t>
  </si>
  <si>
    <t>800-999</t>
  </si>
  <si>
    <t>600-799</t>
  </si>
  <si>
    <t>400-599</t>
  </si>
  <si>
    <t>Percent who had GPA between 3.75 and 3.99</t>
  </si>
  <si>
    <t>Percent who had GPA of 4.0</t>
  </si>
  <si>
    <t xml:space="preserve">Institutional Enrollment - Men and Women </t>
  </si>
  <si>
    <t>Total all students</t>
  </si>
  <si>
    <t xml:space="preserve">Enrollment by Racial/Ethnic Category. </t>
  </si>
  <si>
    <r>
      <rPr>
        <b/>
        <sz val="9"/>
        <rFont val="Arial"/>
        <family val="2"/>
      </rPr>
      <t xml:space="preserve">Degree-Seeking
Undergraduates </t>
    </r>
    <r>
      <rPr>
        <sz val="9"/>
        <rFont val="Arial"/>
        <family val="2"/>
      </rPr>
      <t>(include first-time first-year)</t>
    </r>
  </si>
  <si>
    <r>
      <rPr>
        <b/>
        <sz val="9"/>
        <rFont val="Arial"/>
        <family val="2"/>
      </rPr>
      <t xml:space="preserve">Total
Undergraduates </t>
    </r>
    <r>
      <rPr>
        <sz val="9"/>
        <rFont val="Arial"/>
        <family val="2"/>
      </rPr>
      <t>(both degree- and non-degree-seeking)</t>
    </r>
  </si>
  <si>
    <t>B4-B21: Graduation Rates</t>
  </si>
  <si>
    <t>The items in this section correspond to data elements collected by the IPEDS Web-based Data Collection System’s Graduation Rate Survey (GRS).</t>
  </si>
  <si>
    <t>A</t>
  </si>
  <si>
    <t>B</t>
  </si>
  <si>
    <t>C</t>
  </si>
  <si>
    <t>D</t>
  </si>
  <si>
    <t>E</t>
  </si>
  <si>
    <t>F</t>
  </si>
  <si>
    <t>G</t>
  </si>
  <si>
    <t>H</t>
  </si>
  <si>
    <t>Total graduating within six years (sum of lines D, E, and F)</t>
  </si>
  <si>
    <r>
      <t xml:space="preserve">Total 
</t>
    </r>
    <r>
      <rPr>
        <sz val="9"/>
        <rFont val="Arial"/>
        <family val="2"/>
      </rPr>
      <t>(sum of 3 columns to the left)</t>
    </r>
  </si>
  <si>
    <t>C1-C2: Applications</t>
  </si>
  <si>
    <t>•     Include early decision, early action, and students who began studies during summer in this cohort.</t>
  </si>
  <si>
    <t>•     Admitted applicants should include wait-listed students who were subsequently offered admission.</t>
  </si>
  <si>
    <t xml:space="preserve">Freshman wait-listed students </t>
  </si>
  <si>
    <t>WAITING LIST</t>
  </si>
  <si>
    <t>Number of qualified applicants offered a place on waiting list:</t>
  </si>
  <si>
    <t>Number accepting a place on the waiting list:</t>
  </si>
  <si>
    <t>Number of wait-listed students admitted:</t>
  </si>
  <si>
    <t>C3-C5: Admission Requirements</t>
  </si>
  <si>
    <t>Check the appropriate box to identify your high school completion requirement for degree-seeking entering students:</t>
  </si>
  <si>
    <r>
      <t xml:space="preserve">Distribution of high school units required and/or recommended. </t>
    </r>
    <r>
      <rPr>
        <sz val="10"/>
        <rFont val="Arial"/>
        <family val="2"/>
      </rPr>
      <t>Specify the distribution of academic high school course units required and/or recommended of all or most degree-seeking students using Carnegie units (one unit equals one year of study or its equivalent). If you use a different system for calculating units, please convert.</t>
    </r>
  </si>
  <si>
    <r>
      <t xml:space="preserve">Other </t>
    </r>
    <r>
      <rPr>
        <i/>
        <sz val="10"/>
        <rFont val="Arial"/>
        <family val="2"/>
      </rPr>
      <t>(specify)</t>
    </r>
  </si>
  <si>
    <t>C6-C7: Basis for Selection</t>
  </si>
  <si>
    <t>Do you have an open admission policy, under which virtually all secondary school graduates or students with GED equivalency diplomas are admitted without regard to academic record, test scores, or other qualifications? If so, check which applies:</t>
  </si>
  <si>
    <t>selective admission to some programs</t>
  </si>
  <si>
    <t>selective admission for out-of-state students</t>
  </si>
  <si>
    <t>Relative importance of each of the following academic and nonacademic factors in your first-time, first-year, degree-seeking (freshman) admission decisions.</t>
  </si>
  <si>
    <t>C8: SAT and ACT Policies</t>
  </si>
  <si>
    <r>
      <t xml:space="preserve">If yes, place check marks in the appropriate boxes below to reflect your institution’s policies for use in admission for </t>
    </r>
    <r>
      <rPr>
        <b/>
        <sz val="10"/>
        <rFont val="Arial"/>
        <family val="2"/>
      </rPr>
      <t>Fall 2022.</t>
    </r>
  </si>
  <si>
    <t>ACT Only</t>
  </si>
  <si>
    <t>SAT Only</t>
  </si>
  <si>
    <r>
      <t xml:space="preserve">If your institution will make use of the ACT in admission decisions for first-time, first-year, degree-seeking applicants for </t>
    </r>
    <r>
      <rPr>
        <b/>
        <sz val="10"/>
        <rFont val="Arial"/>
        <family val="2"/>
      </rPr>
      <t>Fall 2022</t>
    </r>
    <r>
      <rPr>
        <sz val="10"/>
        <rFont val="Arial"/>
        <family val="2"/>
      </rPr>
      <t xml:space="preserve"> please indicate which ONE of the following applies (regardless of whether the writing score will be used in the admissions process):</t>
    </r>
  </si>
  <si>
    <r>
      <t xml:space="preserve">If your institution will make use of the SAT in admission decisions for first-time, first-year, degree-seeking applicants for </t>
    </r>
    <r>
      <rPr>
        <b/>
        <sz val="10"/>
        <color indexed="8"/>
        <rFont val="Arial"/>
        <family val="2"/>
      </rPr>
      <t>Fall 2022</t>
    </r>
    <r>
      <rPr>
        <sz val="10"/>
        <color indexed="8"/>
        <rFont val="Arial"/>
        <family val="2"/>
      </rPr>
      <t xml:space="preserve"> please indicate which ONE of the following applies (regardless of whether the Essay score will be used in the admissions process):</t>
    </r>
  </si>
  <si>
    <t>Please indicate how your institution will use the SAT or ACT essay component; check all that apply.</t>
  </si>
  <si>
    <t>As a validity check on the application process</t>
  </si>
  <si>
    <r>
      <t xml:space="preserve">Please indicate which tests your institution uses for </t>
    </r>
    <r>
      <rPr>
        <b/>
        <sz val="9"/>
        <color indexed="8"/>
        <rFont val="Arial"/>
        <family val="2"/>
      </rPr>
      <t>placement (e.g., state tests):</t>
    </r>
  </si>
  <si>
    <t>C9-C12: Freshman Profile</t>
  </si>
  <si>
    <t xml:space="preserve">•     Applicants should include only those students who fulfilled the requirements for consideration for       
      admission (i.e., who completed actionable applications) and who have been notified of one of the 
      following actions: admission, non-admission, placement on waiting list, or application withdrawn (by 
      applicant or institution). </t>
  </si>
  <si>
    <r>
      <t xml:space="preserve">•     </t>
    </r>
    <r>
      <rPr>
        <sz val="10"/>
        <color indexed="8"/>
        <rFont val="Arial"/>
        <family val="2"/>
      </rPr>
      <t>Do not convert SAT scores to ACT scores and vice versa.</t>
    </r>
  </si>
  <si>
    <r>
      <t xml:space="preserve">•     </t>
    </r>
    <r>
      <rPr>
        <sz val="10"/>
        <color indexed="8"/>
        <rFont val="Arial"/>
        <family val="2"/>
      </rPr>
      <t>If you average the scores, use the average to report the scores.</t>
    </r>
  </si>
  <si>
    <r>
      <t xml:space="preserve">•     </t>
    </r>
    <r>
      <rPr>
        <sz val="10"/>
        <color indexed="8"/>
        <rFont val="Arial"/>
        <family val="2"/>
      </rPr>
      <t>Do not include partial test scores (e.g., mathematics scores but not critical reading for a category of 
      students) or combine other standardized test results (such as TOEFL) in this item.</t>
    </r>
  </si>
  <si>
    <r>
      <t xml:space="preserve">•     </t>
    </r>
    <r>
      <rPr>
        <sz val="10"/>
        <color indexed="8"/>
        <rFont val="Arial"/>
        <family val="2"/>
      </rPr>
      <t>If a student submitted multiple sets of scores for a single test, report this information according to how 
      you use the data. For example:</t>
    </r>
  </si>
  <si>
    <r>
      <t xml:space="preserve">•     </t>
    </r>
    <r>
      <rPr>
        <sz val="10"/>
        <color indexed="8"/>
        <rFont val="Arial"/>
        <family val="2"/>
      </rPr>
      <t>If you consider the highest scores from either submission, use the highest combination of scores 
      (e.g., verbal from one submission, math from the other).</t>
    </r>
  </si>
  <si>
    <t>Percent</t>
  </si>
  <si>
    <t>Submitting SAT Scores</t>
  </si>
  <si>
    <t>Submitting ACT Scores</t>
  </si>
  <si>
    <t>For each assessment listed below, report the score that represents the 25th percentile (the score that 25 percent of the freshman population scored at or below) and the 75th percentile score (the score that 25 percent scored at or above).</t>
  </si>
  <si>
    <t>Assessment</t>
  </si>
  <si>
    <t>Score Range</t>
  </si>
  <si>
    <t>Percent of all degree-seeking, first-time, first-year (freshman) students who had high school class rank within each of the following ranges (report information for those students from whom you collected high school rank information)</t>
  </si>
  <si>
    <r>
      <t xml:space="preserve">•     Include information for </t>
    </r>
    <r>
      <rPr>
        <b/>
        <sz val="10"/>
        <color indexed="8"/>
        <rFont val="Arial"/>
        <family val="2"/>
      </rPr>
      <t>ALL enrolled, degree-seeking, first-time, first-year (freshman) students 
      who submitted test scores.</t>
    </r>
  </si>
  <si>
    <t>C13-C20: Admission Policies</t>
  </si>
  <si>
    <t>If your institution has waived its application fee for the Fall 2021 admission cycle please select no.</t>
  </si>
  <si>
    <t xml:space="preserve">Amount of application fee: </t>
  </si>
  <si>
    <t>Same fee</t>
  </si>
  <si>
    <t>Free</t>
  </si>
  <si>
    <t>Reduced</t>
  </si>
  <si>
    <t>Date</t>
  </si>
  <si>
    <t>Application closing date (fall)</t>
  </si>
  <si>
    <t xml:space="preserve">Must reply by (date): </t>
  </si>
  <si>
    <t>No set date</t>
  </si>
  <si>
    <t xml:space="preserve">Must reply by May 1st or within </t>
  </si>
  <si>
    <t>weeks if notified thereafter</t>
  </si>
  <si>
    <t xml:space="preserve">Deadline for housing deposit (MMDD): </t>
  </si>
  <si>
    <t>Amount of housing deposit:</t>
  </si>
  <si>
    <t>Yes, in full</t>
  </si>
  <si>
    <t>Yes, in part</t>
  </si>
  <si>
    <r>
      <t xml:space="preserve">Common Application: </t>
    </r>
    <r>
      <rPr>
        <sz val="10"/>
        <rFont val="Arial"/>
        <family val="2"/>
      </rPr>
      <t>Question removed from CDS. (Initiated during 2006-2007 cycle)</t>
    </r>
  </si>
  <si>
    <t>C21-C22: Early Decision and Early Action Plans</t>
  </si>
  <si>
    <t>Do you have a nonbinding early action plan whereby students are notified of an admission decision well in advance of the regular notification date but do not have to commit to attending your college?</t>
  </si>
  <si>
    <t>Does your institution enroll transfer students? (If no, please skip to Section E)</t>
  </si>
  <si>
    <t>If yes, may transfer students earn advanced standing credit by transferring credits earned from course work completed at other colleges/universities?</t>
  </si>
  <si>
    <t>D3-D11: Application for Admission</t>
  </si>
  <si>
    <t xml:space="preserve">If a minimum college grade point average is required of transfer applicants, specify (on a 4.0 scale):
</t>
  </si>
  <si>
    <t>D12-D17: Transfer Credit Policies</t>
  </si>
  <si>
    <t>Maximum number of credits or courses that may be transferred from a two-year institution:</t>
  </si>
  <si>
    <t>Maximum number of credits or courses that may be transferred from a four-year institution:</t>
  </si>
  <si>
    <t>Minimum number of credits that transfers must complete at your institution to earn a bachelor’s degree:</t>
  </si>
  <si>
    <t>D18-D22: Military Service Transfer Credit Policies</t>
  </si>
  <si>
    <t>Maximum number of credits or courses that may be transferred based on Department of Defense supported prior learning assessments (College Level Examination Program (CLEP) or DANTES Subject Standardized Tests (DSST)):</t>
  </si>
  <si>
    <t>Are the military/veteran credit transfer policies published on your website?</t>
  </si>
  <si>
    <t>If yes, please provide the URL where the policy can be located:</t>
  </si>
  <si>
    <r>
      <t xml:space="preserve">Activities offered. </t>
    </r>
    <r>
      <rPr>
        <sz val="10"/>
        <rFont val="Arial"/>
        <family val="2"/>
      </rPr>
      <t xml:space="preserve">Identify those programs available at your institution. </t>
    </r>
  </si>
  <si>
    <r>
      <t xml:space="preserve">Housing: </t>
    </r>
    <r>
      <rPr>
        <sz val="10"/>
        <rFont val="Arial"/>
        <family val="2"/>
      </rPr>
      <t>Check all types of college-owned, -operated, or -affiliated housing available for undergraduates at your institution.</t>
    </r>
  </si>
  <si>
    <t>Please provide the URL of your institution’s net price calculator:</t>
  </si>
  <si>
    <t>Provide 2021-2022 academic year costs of attendance for the following categories that are applicable to your institution.</t>
  </si>
  <si>
    <t>Check here if your institution's 2021-2022 academic year costs of attendance are not available at this time and provide an approximate date (i.e., month/day) when your institution's final 2021-2022 academic year costs of attendance will be available:</t>
  </si>
  <si>
    <t>Undergraduate full-time tuition, required fees, room and board</t>
  </si>
  <si>
    <t xml:space="preserve">•     Room and board is defined as double occupancy and 19 meals per week or the maximum meal plan. </t>
  </si>
  <si>
    <r>
      <rPr>
        <sz val="10"/>
        <color indexed="8"/>
        <rFont val="Arial"/>
        <family val="2"/>
      </rPr>
      <t>•</t>
    </r>
    <r>
      <rPr>
        <b/>
        <sz val="10"/>
        <color indexed="8"/>
        <rFont val="Arial"/>
        <family val="2"/>
      </rPr>
      <t xml:space="preserve">     </t>
    </r>
    <r>
      <rPr>
        <sz val="10"/>
        <color indexed="8"/>
        <rFont val="Arial"/>
        <family val="2"/>
      </rPr>
      <t xml:space="preserve">A full academic year refers to the period of time generally extending from September to June; usually 
      equated to two semesters, two trimesters, three quarters, or the period covered by a four-one-four plan. </t>
    </r>
  </si>
  <si>
    <r>
      <t xml:space="preserve">•     Do </t>
    </r>
    <r>
      <rPr>
        <b/>
        <i/>
        <sz val="10"/>
        <color indexed="8"/>
        <rFont val="Arial"/>
        <family val="2"/>
      </rPr>
      <t>not</t>
    </r>
    <r>
      <rPr>
        <sz val="10"/>
        <color indexed="8"/>
        <rFont val="Arial"/>
        <family val="2"/>
      </rPr>
      <t xml:space="preserve"> include optional fees (e.g., parking, laboratory use).</t>
    </r>
  </si>
  <si>
    <t>PRIVATE INSTITUTIONS</t>
  </si>
  <si>
    <t>Tuition:</t>
  </si>
  <si>
    <t>PUBLIC INSTITUTIONS</t>
  </si>
  <si>
    <t>Tuition: In-district</t>
  </si>
  <si>
    <t>Tuition: In-state (out-of-district):</t>
  </si>
  <si>
    <t>Tuition: Out-of-state:</t>
  </si>
  <si>
    <t>Tuition: Non-resident alien</t>
  </si>
  <si>
    <t>FOR ALL INSTITUTIONS</t>
  </si>
  <si>
    <t>Required Fees</t>
  </si>
  <si>
    <t>Room and Board (on-campus):</t>
  </si>
  <si>
    <t>Room Only (on-campus):</t>
  </si>
  <si>
    <t>Board Only (on-campus meal plan):</t>
  </si>
  <si>
    <t xml:space="preserve">Comprehensive tuition and room and board fee (if your college cannot provide separate tuition and room and board fees):
</t>
  </si>
  <si>
    <t>Number of credits per term a student can take for the stated full-time tuition.</t>
  </si>
  <si>
    <t xml:space="preserve">Do tuition and fees vary by undergraduate instructional program?                         </t>
  </si>
  <si>
    <t>Books and supplies:</t>
  </si>
  <si>
    <t>Room only:</t>
  </si>
  <si>
    <t>Board only:</t>
  </si>
  <si>
    <t>Room and board total*</t>
  </si>
  <si>
    <t>Transportation:</t>
  </si>
  <si>
    <t>Other expenses:</t>
  </si>
  <si>
    <t>* If your college cannot provide separate room and board figures for commuters not living at home</t>
  </si>
  <si>
    <t xml:space="preserve">Undergraduate per-credit-hour charges (tuition only): </t>
  </si>
  <si>
    <t>PRIVATE INSTITUTIONS:</t>
  </si>
  <si>
    <t>PUBLIC INSTITUTIONS:</t>
  </si>
  <si>
    <t>In-district:</t>
  </si>
  <si>
    <t>In-state (out-of-district):</t>
  </si>
  <si>
    <t>Out-of-state:</t>
  </si>
  <si>
    <t>NONRESIDENT ALIENS:</t>
  </si>
  <si>
    <t>Please refer to the following financial aid definitions when completing Section H.</t>
  </si>
  <si>
    <r>
      <rPr>
        <b/>
        <sz val="10"/>
        <color indexed="8"/>
        <rFont val="Arial"/>
        <family val="2"/>
      </rPr>
      <t>Awarded aid:</t>
    </r>
    <r>
      <rPr>
        <sz val="10"/>
        <color indexed="8"/>
        <rFont val="Arial"/>
        <family val="2"/>
      </rPr>
      <t xml:space="preserve"> The dollar amounts offered to financial aid applicants.</t>
    </r>
  </si>
  <si>
    <r>
      <rPr>
        <b/>
        <sz val="10"/>
        <color indexed="8"/>
        <rFont val="Arial"/>
        <family val="2"/>
      </rPr>
      <t>Financial aid applicant:</t>
    </r>
    <r>
      <rPr>
        <sz val="10"/>
        <color indexed="8"/>
        <rFont val="Arial"/>
        <family val="2"/>
      </rPr>
      <t xml:space="preserve"> Any applicant who submits any one of the institutionally required financial aid applications/forms, such as the FAFSA. </t>
    </r>
  </si>
  <si>
    <r>
      <rPr>
        <b/>
        <sz val="10"/>
        <color indexed="8"/>
        <rFont val="Arial"/>
        <family val="2"/>
      </rPr>
      <t>Indebtedness:</t>
    </r>
    <r>
      <rPr>
        <sz val="10"/>
        <color indexed="8"/>
        <rFont val="Arial"/>
        <family val="2"/>
      </rPr>
      <t xml:space="preserve"> Aggregate dollar amount borrowed through any loan program (federal, state, subsidized, unsubsidized, private, etc.; excluding parent loans) while the student was enrolled at an institution. Student loans co-signed by a parent are assumed to be the responsibility of the student and </t>
    </r>
    <r>
      <rPr>
        <b/>
        <sz val="10"/>
        <color indexed="8"/>
        <rFont val="Arial"/>
        <family val="2"/>
      </rPr>
      <t>should</t>
    </r>
    <r>
      <rPr>
        <sz val="10"/>
        <color indexed="8"/>
        <rFont val="Arial"/>
        <family val="2"/>
      </rPr>
      <t xml:space="preserve"> be included.</t>
    </r>
  </si>
  <si>
    <r>
      <rPr>
        <b/>
        <sz val="10"/>
        <color indexed="8"/>
        <rFont val="Arial"/>
        <family val="2"/>
      </rPr>
      <t>Institutional scholarships and grants:</t>
    </r>
    <r>
      <rPr>
        <sz val="10"/>
        <color indexed="8"/>
        <rFont val="Arial"/>
        <family val="2"/>
      </rPr>
      <t xml:space="preserve"> Endowed scholarships, annual gifts and tuition funded grants for which the institution determines the recipient.</t>
    </r>
  </si>
  <si>
    <r>
      <rPr>
        <b/>
        <sz val="10"/>
        <color indexed="8"/>
        <rFont val="Arial"/>
        <family val="2"/>
      </rPr>
      <t>Financial need:</t>
    </r>
    <r>
      <rPr>
        <sz val="10"/>
        <color indexed="8"/>
        <rFont val="Arial"/>
        <family val="2"/>
      </rPr>
      <t xml:space="preserve"> As determined by your institution using the federal methodology and/or your institution's own standards.</t>
    </r>
  </si>
  <si>
    <r>
      <rPr>
        <b/>
        <sz val="10"/>
        <color indexed="8"/>
        <rFont val="Arial"/>
        <family val="2"/>
      </rPr>
      <t>Need-based aid:</t>
    </r>
    <r>
      <rPr>
        <sz val="10"/>
        <color indexed="8"/>
        <rFont val="Arial"/>
        <family val="2"/>
      </rPr>
      <t xml:space="preserve"> College-funded or college-administered award from institutional, state, federal, or other sources for which a student must have financial need to qualify. This includes both institutional and non-institutional student aid (grants, jobs, and loans).</t>
    </r>
  </si>
  <si>
    <r>
      <rPr>
        <b/>
        <sz val="10"/>
        <color indexed="8"/>
        <rFont val="Arial"/>
        <family val="2"/>
      </rPr>
      <t>Need-based scholarship or grant aid:</t>
    </r>
    <r>
      <rPr>
        <sz val="10"/>
        <color indexed="8"/>
        <rFont val="Arial"/>
        <family val="2"/>
      </rPr>
      <t xml:space="preserve"> Scholarships and grants from institutional, state, federal, or other sources for which a student must have financial need to qualify.</t>
    </r>
  </si>
  <si>
    <r>
      <rPr>
        <b/>
        <sz val="10"/>
        <color indexed="8"/>
        <rFont val="Arial"/>
        <family val="2"/>
      </rPr>
      <t xml:space="preserve">Need-based self-help aid: </t>
    </r>
    <r>
      <rPr>
        <sz val="10"/>
        <color indexed="8"/>
        <rFont val="Arial"/>
        <family val="2"/>
      </rPr>
      <t>Loans and jobs from institutional, state, federal, or other sources for which a student must demonstrate financial need to qualify.</t>
    </r>
  </si>
  <si>
    <r>
      <rPr>
        <b/>
        <sz val="10"/>
        <color indexed="8"/>
        <rFont val="Arial"/>
        <family val="2"/>
      </rPr>
      <t xml:space="preserve">Non-need-based scholarship or grant aid: </t>
    </r>
    <r>
      <rPr>
        <sz val="10"/>
        <color indexed="8"/>
        <rFont val="Arial"/>
        <family val="2"/>
      </rPr>
      <t xml:space="preserve">Scholarships and grants, gifts, or merit-based aid from institutional, state, federal, or other sources (including unrestricted funds or gifts and endowment income) awarded solely on the basis of academic achievement, merit, or any other non-need-based reason. When reporting questions H1 and H2, non-need-based aid that is used to meet need should be counted as need-based aid. </t>
    </r>
  </si>
  <si>
    <t>1. Non-need institutional grants</t>
  </si>
  <si>
    <t>2. Non-need tuition waivers</t>
  </si>
  <si>
    <t>3. Non-need athletic awards</t>
  </si>
  <si>
    <t>4. Non-need federal grants</t>
  </si>
  <si>
    <t>5. Non-need state grants</t>
  </si>
  <si>
    <t>6. Non-need outside grants</t>
  </si>
  <si>
    <t>7. Non-need student loans</t>
  </si>
  <si>
    <t>8. Non-need parent loans</t>
  </si>
  <si>
    <t xml:space="preserve">9. Non-need work
</t>
  </si>
  <si>
    <r>
      <rPr>
        <b/>
        <sz val="10"/>
        <color indexed="8"/>
        <rFont val="Arial"/>
        <family val="2"/>
      </rPr>
      <t>Non-need-based self-help aid:</t>
    </r>
    <r>
      <rPr>
        <sz val="10"/>
        <color indexed="8"/>
        <rFont val="Arial"/>
        <family val="2"/>
      </rPr>
      <t xml:space="preserve"> Loans and jobs from institutional, state, or other sources for which a student need not demonstrate financial need to qualify.</t>
    </r>
  </si>
  <si>
    <r>
      <rPr>
        <b/>
        <sz val="10"/>
        <color indexed="8"/>
        <rFont val="Arial"/>
        <family val="2"/>
      </rPr>
      <t>Private student loans:</t>
    </r>
    <r>
      <rPr>
        <sz val="10"/>
        <color indexed="8"/>
        <rFont val="Arial"/>
        <family val="2"/>
      </rPr>
      <t xml:space="preserve"> A nonfederal loan made by a lender such as a bank, credit union or private lender used to pay for up to the annual cost of education, less any financial aid received.</t>
    </r>
  </si>
  <si>
    <r>
      <rPr>
        <b/>
        <sz val="10"/>
        <color indexed="8"/>
        <rFont val="Arial"/>
        <family val="2"/>
      </rPr>
      <t>External scholarships and grants:</t>
    </r>
    <r>
      <rPr>
        <sz val="10"/>
        <color indexed="8"/>
        <rFont val="Arial"/>
        <family val="2"/>
      </rPr>
      <t xml:space="preserve"> Scholarships and grants received from outside (private) sources that students bring with them (e.g., Kiwanis, National Merit scholarships). The institution may process paperwork to receive the dollars, but it has no role in determining the recipient or the dollar amount awarded.</t>
    </r>
  </si>
  <si>
    <r>
      <rPr>
        <b/>
        <sz val="10"/>
        <color indexed="8"/>
        <rFont val="Arial"/>
        <family val="2"/>
      </rPr>
      <t>Work study and employment:</t>
    </r>
    <r>
      <rPr>
        <sz val="10"/>
        <color indexed="8"/>
        <rFont val="Arial"/>
        <family val="2"/>
      </rPr>
      <t xml:space="preserve"> Federal and state work study aid, and any employment packaged by your institution in financial aid awards.</t>
    </r>
  </si>
  <si>
    <t>DO NOT INCLUDE ANY AID RELATED TO THE CARES ACT OR UNIQUE THE COVID-19 PANDEMIC</t>
  </si>
  <si>
    <r>
      <t xml:space="preserve">Which needs-analysis methodology does your institution use in awarding institutional aid? </t>
    </r>
    <r>
      <rPr>
        <b/>
        <sz val="10"/>
        <rFont val="Arial"/>
        <family val="2"/>
      </rPr>
      <t>(Formerly H3)</t>
    </r>
  </si>
  <si>
    <r>
      <t xml:space="preserve">Need-based
</t>
    </r>
    <r>
      <rPr>
        <sz val="10"/>
        <rFont val="Arial"/>
        <family val="2"/>
      </rPr>
      <t>(Include non-need-based aid use to meet need.)</t>
    </r>
  </si>
  <si>
    <r>
      <t xml:space="preserve">Non-need-based
</t>
    </r>
    <r>
      <rPr>
        <sz val="10"/>
        <rFont val="Arial"/>
        <family val="2"/>
      </rPr>
      <t>(Exclude non-need-based aid use to meet need.)</t>
    </r>
  </si>
  <si>
    <r>
      <rPr>
        <b/>
        <sz val="10"/>
        <rFont val="Arial"/>
        <family val="2"/>
      </rPr>
      <t>State</t>
    </r>
    <r>
      <rPr>
        <sz val="10"/>
        <rFont val="Arial"/>
        <family val="2"/>
      </rPr>
      <t xml:space="preserve"> all states, not only the state in which your institution is located</t>
    </r>
  </si>
  <si>
    <r>
      <rPr>
        <b/>
        <sz val="10"/>
        <rFont val="Arial"/>
        <family val="2"/>
      </rPr>
      <t>Institutional:</t>
    </r>
    <r>
      <rPr>
        <sz val="10"/>
        <rFont val="Arial"/>
        <family val="2"/>
      </rPr>
      <t xml:space="preserve"> Endowed scholarships, annual gifts and tuition funded grants, awarded by the college, excluding athletic aid and tuition waivers (which are reported below).</t>
    </r>
  </si>
  <si>
    <r>
      <rPr>
        <b/>
        <sz val="10"/>
        <rFont val="Arial"/>
        <family val="2"/>
      </rPr>
      <t>Scholarships/grants from external sources</t>
    </r>
    <r>
      <rPr>
        <sz val="10"/>
        <rFont val="Arial"/>
        <family val="2"/>
      </rPr>
      <t xml:space="preserve"> (e.g. Kiwanis, National Merit) not awarded by the college</t>
    </r>
  </si>
  <si>
    <r>
      <rPr>
        <b/>
        <sz val="10"/>
        <rFont val="Arial"/>
        <family val="2"/>
      </rPr>
      <t>Tuition Waivers</t>
    </r>
    <r>
      <rPr>
        <sz val="10"/>
        <rFont val="Arial"/>
        <family val="2"/>
      </rPr>
      <t xml:space="preserve">
Note: Reporting is optional. Report tuition waivers in this row if you choose to report them. Do not report tuition waivers elsewhere.</t>
    </r>
  </si>
  <si>
    <r>
      <t xml:space="preserve">Number of Enrolled Students Awarded Aid: </t>
    </r>
    <r>
      <rPr>
        <sz val="10"/>
        <rFont val="Arial"/>
        <family val="2"/>
      </rPr>
      <t>List the number of degree-seeking full-time and less-than-full-time undergraduates who applied for and were awarded financial aid from any source.</t>
    </r>
  </si>
  <si>
    <r>
      <rPr>
        <sz val="10"/>
        <rFont val="Arial"/>
        <family val="2"/>
      </rPr>
      <t xml:space="preserve">•     </t>
    </r>
    <r>
      <rPr>
        <u/>
        <sz val="10"/>
        <rFont val="Arial"/>
        <family val="2"/>
      </rPr>
      <t>Numbers should reflect the cohort awarded the dollars reported in H1.</t>
    </r>
  </si>
  <si>
    <r>
      <rPr>
        <sz val="10"/>
        <color rgb="FFFF0000"/>
        <rFont val="Arial"/>
        <family val="2"/>
      </rPr>
      <t>•</t>
    </r>
    <r>
      <rPr>
        <b/>
        <sz val="10"/>
        <color rgb="FFFF0000"/>
        <rFont val="Arial"/>
        <family val="2"/>
      </rPr>
      <t xml:space="preserve">     Do NOT include any aid related to the CARES Act or unique to the COVID-19 pandemic.</t>
    </r>
  </si>
  <si>
    <t>First-time Full-time Freshmen</t>
  </si>
  <si>
    <r>
      <t xml:space="preserve">Full-time Undergrad 
</t>
    </r>
    <r>
      <rPr>
        <sz val="9"/>
        <rFont val="Arial"/>
        <family val="2"/>
      </rPr>
      <t>(Incl. Fresh)</t>
    </r>
  </si>
  <si>
    <t>I</t>
  </si>
  <si>
    <t>J</t>
  </si>
  <si>
    <t>Number of degree-seeking undergraduate students (CDS Item B1 if reporting on Fall 2020 cohort)</t>
  </si>
  <si>
    <r>
      <t xml:space="preserve">On average, the percentage of need that was met of students who were awarded any need-based aid. Exclude any aid that was awarded in excess of need as well as any resources that were awarded to replace EFC </t>
    </r>
    <r>
      <rPr>
        <u/>
        <sz val="9"/>
        <rFont val="Arial"/>
        <family val="2"/>
      </rPr>
      <t>(PLUS loans, unsubsidized loans, and private alternative loans)</t>
    </r>
  </si>
  <si>
    <r>
      <t xml:space="preserve">The average financial aid package of those in line </t>
    </r>
    <r>
      <rPr>
        <b/>
        <sz val="9"/>
        <rFont val="Arial"/>
        <family val="2"/>
      </rPr>
      <t>d</t>
    </r>
    <r>
      <rPr>
        <sz val="9"/>
        <rFont val="Arial"/>
        <family val="2"/>
      </rPr>
      <t xml:space="preserve">. Exclude any resources that were awarded to replace EFC </t>
    </r>
    <r>
      <rPr>
        <u/>
        <sz val="9"/>
        <rFont val="Arial"/>
        <family val="2"/>
      </rPr>
      <t>(PLUS loans, unsubsidized loans, and private alternative loans)</t>
    </r>
  </si>
  <si>
    <t>K</t>
  </si>
  <si>
    <t>L</t>
  </si>
  <si>
    <t>M</t>
  </si>
  <si>
    <r>
      <t xml:space="preserve">Number of Enrolled Students Awarded Non-need-based Scholarships and Grants: </t>
    </r>
    <r>
      <rPr>
        <sz val="10"/>
        <rFont val="Arial"/>
        <family val="2"/>
      </rPr>
      <t>List the number of degree-seeking full-time and less-than-full-time undergraduates who had no financial need and who were awarded institutional non-need-based scholarship or grant aid.</t>
    </r>
  </si>
  <si>
    <t>•     Numbers should reflect the cohort awarded the dollars reported in H1.</t>
  </si>
  <si>
    <t>•     In the chart below, students may be counted in more than one row, and full-time freshmen should also be 
      counted as full-time undergraduates.</t>
  </si>
  <si>
    <t>•     Do NOT include any aid related to the CARES Act or unique to the COVID-19 pandemic.</t>
  </si>
  <si>
    <t>N</t>
  </si>
  <si>
    <t>O</t>
  </si>
  <si>
    <t>P</t>
  </si>
  <si>
    <t>Q</t>
  </si>
  <si>
    <t xml:space="preserve">Note: These are the graduates and loan types to include and exclude in order to fill out CDS H4 and H5. </t>
  </si>
  <si>
    <t>Include:</t>
  </si>
  <si>
    <t>•     Only loans made to students who borrowed while enrolled at your institution.</t>
  </si>
  <si>
    <t>•     Co-signed loans.</t>
  </si>
  <si>
    <t>•     Students who transferred in.</t>
  </si>
  <si>
    <t>•     Money borrowed at other institutions.</t>
  </si>
  <si>
    <t>•     Parent loans</t>
  </si>
  <si>
    <t>•     Students who did not graduate or who graduated with another degree or certificate (but no 
      bachelor’s degree).</t>
  </si>
  <si>
    <r>
      <rPr>
        <sz val="10"/>
        <color rgb="FFFF0000"/>
        <rFont val="Arial"/>
        <family val="2"/>
      </rPr>
      <t>•</t>
    </r>
    <r>
      <rPr>
        <sz val="10"/>
        <rFont val="Arial"/>
        <family val="2"/>
      </rPr>
      <t xml:space="preserve">     </t>
    </r>
    <r>
      <rPr>
        <b/>
        <sz val="10"/>
        <color rgb="FFFF0000"/>
        <rFont val="Arial"/>
        <family val="2"/>
      </rPr>
      <t>Any aid related to the CARE Act or unique the COVID-19 pandemic.</t>
    </r>
  </si>
  <si>
    <t>Number in the class (defined in H4 above) who borrowed from the types of loans specified in the first column</t>
  </si>
  <si>
    <t>Percent of the class (defined above) who borrowed from the types of loans specified in the first column (nearest 1%)</t>
  </si>
  <si>
    <t>Any loan program: Federal Perkins, Federal Stafford Subsidized and Unsubsidized, institutional, state, private loans that your institution is aware of, etc. Include both Federal Direct Student Loans and Federal Family Education Loans.</t>
  </si>
  <si>
    <t>Federal loan programs: Federal Perkins, Federal Stafford Subsidized and Unsubsidized. Include both Federal Direct Student Loans and Federal Family Education Loans.</t>
  </si>
  <si>
    <t>Institutional loan programs.</t>
  </si>
  <si>
    <t>State loan programs.</t>
  </si>
  <si>
    <t>Private student loans made by a bank or lender.</t>
  </si>
  <si>
    <t>Aid to Undergraduate Degree-seeking Nonresident Aliens</t>
  </si>
  <si>
    <t>•     Report numbers and dollar amounts for the same academic year checked in item H1</t>
  </si>
  <si>
    <t>If institutional financial aid is available for undergraduate degree-seeking nonresident aliens, provide the number of undergraduate degree-seeking nonresident aliens who were awarded need-based or non-need-based aid:</t>
  </si>
  <si>
    <t>Average dollar amount of institutional financial aid awarded to undergraduate degree-seeking nonresident aliens:</t>
  </si>
  <si>
    <t>Total dollar amount of institutional financial aid awarded to undergraduate degree-seeking nonresident aliens:</t>
  </si>
  <si>
    <t xml:space="preserve">a) Students notified on or about (date): </t>
  </si>
  <si>
    <t>b) Students notified on a rolling basis:</t>
  </si>
  <si>
    <t>If yes, starting date:</t>
  </si>
  <si>
    <t>Need Based Scholarships and Grants</t>
  </si>
  <si>
    <t>Check off criteria used in awarding institutional aid. Check all that apply.</t>
  </si>
  <si>
    <t>If your institution has recently implemented any major financial aid policy, program, or initiative to make your institution more affordable to incoming students such as replacing loans with grants, or waiving costs for families below a certain income level please provide details below:</t>
  </si>
  <si>
    <t>Are these policies related to the COVID-19 pandemic?</t>
  </si>
  <si>
    <t>Instructional faculty in preclinical and clinical medicine, faculty who are not paid (e.g., those who donate their services or are in the military), or research-only faculty, post-doctoral fellows, or pre-doctoral fellows</t>
  </si>
  <si>
    <t>Administrative officers with titles such as dean of students, librarian, registrar, coach, and the like, even though they may devote part of their time to classroom instruction and may have faculty status</t>
  </si>
  <si>
    <t>Other administrators/staff who teach one or more non-clinical credit courses even though they do not have faculty status</t>
  </si>
  <si>
    <t>Undergraduate or graduate students who assist in the instruction of courses, but have titles such as teaching assistant, teaching fellow, and the like</t>
  </si>
  <si>
    <t>Faculty on sabbatical or leave with pay</t>
  </si>
  <si>
    <t>Faculty on leave without pay</t>
  </si>
  <si>
    <t>Replacement faculty for faculty on sabbatical leave or leave with pay</t>
  </si>
  <si>
    <t>Total number whose highest degree is a master’s but not a terminal master’s</t>
  </si>
  <si>
    <t>Total number whose highest degree is a bachelor’s</t>
  </si>
  <si>
    <t>Total number in stand-alone graduate/professional programs in which faculty teach virtually only graduate-level students</t>
  </si>
  <si>
    <r>
      <t xml:space="preserve">Total number whose highest degree is unknown or other (Note: Items </t>
    </r>
    <r>
      <rPr>
        <b/>
        <sz val="10"/>
        <rFont val="Arial"/>
        <family val="2"/>
      </rPr>
      <t>f</t>
    </r>
    <r>
      <rPr>
        <sz val="10"/>
        <rFont val="Arial"/>
        <family val="2"/>
      </rPr>
      <t xml:space="preserve">, </t>
    </r>
    <r>
      <rPr>
        <b/>
        <sz val="10"/>
        <rFont val="Arial"/>
        <family val="2"/>
      </rPr>
      <t>g</t>
    </r>
    <r>
      <rPr>
        <sz val="10"/>
        <rFont val="Arial"/>
        <family val="2"/>
      </rPr>
      <t xml:space="preserve">, </t>
    </r>
    <r>
      <rPr>
        <b/>
        <sz val="10"/>
        <rFont val="Arial"/>
        <family val="2"/>
      </rPr>
      <t>h</t>
    </r>
    <r>
      <rPr>
        <sz val="10"/>
        <rFont val="Arial"/>
        <family val="2"/>
      </rPr>
      <t xml:space="preserve">, and </t>
    </r>
    <r>
      <rPr>
        <b/>
        <sz val="10"/>
        <rFont val="Arial"/>
        <family val="2"/>
      </rPr>
      <t>i</t>
    </r>
    <r>
      <rPr>
        <sz val="10"/>
        <rFont val="Arial"/>
        <family val="2"/>
      </rPr>
      <t xml:space="preserve"> must sum up to item </t>
    </r>
    <r>
      <rPr>
        <b/>
        <sz val="10"/>
        <rFont val="Arial"/>
        <family val="2"/>
      </rPr>
      <t>a</t>
    </r>
    <r>
      <rPr>
        <sz val="10"/>
        <rFont val="Arial"/>
        <family val="2"/>
      </rPr>
      <t>.)</t>
    </r>
  </si>
  <si>
    <t>I-1.</t>
  </si>
  <si>
    <t>I-2.</t>
  </si>
  <si>
    <t>•     Please include classes that have been moved online in response to the COVID-19 pandemic.</t>
  </si>
  <si>
    <r>
      <t xml:space="preserve">Class Sections:  </t>
    </r>
    <r>
      <rPr>
        <sz val="10"/>
        <rFont val="Arial"/>
        <family val="2"/>
      </rPr>
      <t xml:space="preserve">A class section is an organized course offered for credit, identified by discipline and number, meeting at a stated time or times in a classroom or similar setting, and not a subsection such as a laboratory or discussion session. Undergraduate class sections are defined as any sections in which at least one degree-seeking undergraduate student is enrolled for credit. Exclude distance learning classes and noncredit classes and individual instruction such as dissertation or thesis research, music instruction, or one-to-one readings. Exclude students in independent study, co-operative programs, internships, foreign language taped tutor sessions, practicums, and all students in one-on-one classes. Each class section </t>
    </r>
    <r>
      <rPr>
        <sz val="10"/>
        <color rgb="FFFF0000"/>
        <rFont val="Arial"/>
        <family val="2"/>
      </rPr>
      <t>should</t>
    </r>
    <r>
      <rPr>
        <sz val="10"/>
        <rFont val="Arial"/>
        <family val="2"/>
      </rPr>
      <t xml:space="preserve"> be counted only once and should not be duplicated because of course catalog cross-listings.</t>
    </r>
  </si>
  <si>
    <r>
      <t xml:space="preserve">Class Subsections:  </t>
    </r>
    <r>
      <rPr>
        <sz val="10"/>
        <rFont val="Arial"/>
        <family val="2"/>
      </rPr>
      <t>A class subsection includes any subsection of a course, such as laboratory, recitation, and discussion subsections that are supplementary in nature and are scheduled to meet separately from the lecture portion of the course. Undergraduate subsections are defined as any subsections of courses in which degree-seeking undergraduate students enrolled for credit. As above, exclude noncredit classes and individual instruction such as dissertation or thesis research, music instruction, or one-to-one readings. Each class subsection should be counted only once and should not be duplicated because of cross-listings.</t>
    </r>
  </si>
  <si>
    <t xml:space="preserve">I-3. </t>
  </si>
  <si>
    <r>
      <t xml:space="preserve">•     Note: Report students formerly designated as “first professional” in the graduate cells. For information on 
      reporting study abroad students please see this </t>
    </r>
    <r>
      <rPr>
        <u/>
        <sz val="10"/>
        <color rgb="FF0000FF"/>
        <rFont val="Arial"/>
        <family val="2"/>
      </rPr>
      <t>link</t>
    </r>
    <r>
      <rPr>
        <sz val="10"/>
        <rFont val="Arial"/>
        <family val="2"/>
      </rPr>
      <t xml:space="preserve">. </t>
    </r>
  </si>
  <si>
    <t xml:space="preserve">•     Include international students only in the category "Nonresident aliens." </t>
  </si>
  <si>
    <t>•     Complete the “Total Undergraduates” column only if you cannot provide data for the first two columns.</t>
  </si>
  <si>
    <t>•     Report as your institution reports to IPEDS: persons who are Hispanic should be reported only on the 
      Hispanic line, not under any race, and persons who are non-Hispanic multi-racial should be reported only 
      under "Two or more races."</t>
  </si>
  <si>
    <t>For Bachelor’s or Equivalent Programs</t>
  </si>
  <si>
    <r>
      <rPr>
        <b/>
        <sz val="10"/>
        <rFont val="Arial"/>
        <family val="2"/>
      </rPr>
      <t>In the following section for bachelor’s or equivalent programs, please disaggregate the Fall 2013 and Fall 2014 cohorts (formerly CDS B4-B11) into four groups:</t>
    </r>
    <r>
      <rPr>
        <sz val="10"/>
        <rFont val="Arial"/>
        <family val="2"/>
      </rPr>
      <t xml:space="preserve">
•     Students who received a Federal Pell Grant*
•     Recipients of a subsidized Stafford Loan who did not receive a Pell Grant
•     Students who did not receive either a Pell Grant or a subsidized Stafford Loan
•     Total (all students, regardless of Pell Grant or subsidized loan status)
*Students who received both a Federal Pell Grant and a subsidized Stafford Loan should be reported in the "Recipients of a Federal Pell Grant" column.
For each graduation rate grid below, the numbers in the first three columns for Questions A-G should sum to the cohort total in the fourth column (formerly CDS B4-B11).</t>
    </r>
  </si>
  <si>
    <t>Students who met admission requirements but whose final admission was contingent on space availability</t>
  </si>
  <si>
    <r>
      <t xml:space="preserve">Does your institution make use of SAT, ACT, or SAT Subject Test scores in </t>
    </r>
    <r>
      <rPr>
        <b/>
        <sz val="10"/>
        <color indexed="8"/>
        <rFont val="Arial"/>
        <family val="2"/>
      </rPr>
      <t>admission</t>
    </r>
    <r>
      <rPr>
        <sz val="10"/>
        <color indexed="8"/>
        <rFont val="Arial"/>
        <family val="2"/>
      </rPr>
      <t xml:space="preserve"> decisions for first-time, first-year, degree-seeking applicants?   </t>
    </r>
  </si>
  <si>
    <t>In addition, does your institution use applicants' test scores for academic advising?</t>
  </si>
  <si>
    <t>D1-D2: Fall Applicants</t>
  </si>
  <si>
    <r>
      <t xml:space="preserve">List the typical tuition, required fees, and room and board for a full-time undergraduate student for the </t>
    </r>
    <r>
      <rPr>
        <b/>
        <sz val="10"/>
        <color indexed="8"/>
        <rFont val="Arial"/>
        <family val="2"/>
      </rPr>
      <t>FULL 2021-2022</t>
    </r>
    <r>
      <rPr>
        <sz val="10"/>
        <color indexed="8"/>
        <rFont val="Arial"/>
        <family val="2"/>
      </rPr>
      <t xml:space="preserve"> academic year. (30 semester hours or 45 quarter hours for institutions that derive annual tuition by multiplying credit hour cost by number of credits). </t>
    </r>
  </si>
  <si>
    <r>
      <rPr>
        <sz val="10"/>
        <color indexed="8"/>
        <rFont val="Arial"/>
        <family val="2"/>
      </rPr>
      <t>•</t>
    </r>
    <r>
      <rPr>
        <b/>
        <sz val="10"/>
        <color indexed="8"/>
        <rFont val="Arial"/>
        <family val="2"/>
      </rPr>
      <t xml:space="preserve">     Required fees </t>
    </r>
    <r>
      <rPr>
        <sz val="10"/>
        <color indexed="8"/>
        <rFont val="Arial"/>
        <family val="2"/>
      </rPr>
      <t xml:space="preserve">include only charges that all full-time students must pay that are </t>
    </r>
    <r>
      <rPr>
        <b/>
        <sz val="10"/>
        <color indexed="8"/>
        <rFont val="Arial"/>
        <family val="2"/>
      </rPr>
      <t>not</t>
    </r>
    <r>
      <rPr>
        <sz val="10"/>
        <color indexed="8"/>
        <rFont val="Arial"/>
        <family val="2"/>
      </rPr>
      <t xml:space="preserve"> included in tuition 
      (e.g., registration, health, or activity fees.) </t>
    </r>
  </si>
  <si>
    <t>Aid Awarded to Enrolled Undergraduates</t>
  </si>
  <si>
    <t xml:space="preserve">•     Include aid awarded to international students (i.e., those not qualifying for federal aid). </t>
  </si>
  <si>
    <t>•     If the data being reported are final figures for the 2019-2020 academic year (see the next item below), 
      use the 2019-2020 academic year's CDS Question B1 cohort.</t>
  </si>
  <si>
    <t>•     Aid that is non-need-based but that was used to meet need should be reported in the need-based aid 
      column.</t>
  </si>
  <si>
    <r>
      <t xml:space="preserve">Enter total dollar amounts </t>
    </r>
    <r>
      <rPr>
        <b/>
        <sz val="10"/>
        <color indexed="8"/>
        <rFont val="Arial"/>
        <family val="2"/>
      </rPr>
      <t>awarded</t>
    </r>
    <r>
      <rPr>
        <sz val="10"/>
        <color indexed="8"/>
        <rFont val="Arial"/>
        <family val="2"/>
      </rPr>
      <t xml:space="preserve"> to enrolled full-time and less than full-time degree-seeking undergraduates</t>
    </r>
    <r>
      <rPr>
        <b/>
        <sz val="10"/>
        <color indexed="8"/>
        <rFont val="Arial"/>
        <family val="2"/>
      </rPr>
      <t xml:space="preserve"> (using the same cohort reported in CDS Question B1, “total degree-seeking” undergraduates)</t>
    </r>
    <r>
      <rPr>
        <sz val="10"/>
        <color indexed="8"/>
        <rFont val="Arial"/>
        <family val="2"/>
      </rPr>
      <t xml:space="preserve"> in the following categories.</t>
    </r>
  </si>
  <si>
    <r>
      <t xml:space="preserve">Indicate the academic year for which data are reported for </t>
    </r>
    <r>
      <rPr>
        <b/>
        <sz val="10"/>
        <color indexed="8"/>
        <rFont val="Arial"/>
        <family val="2"/>
      </rPr>
      <t>items H1, H2, H2A</t>
    </r>
    <r>
      <rPr>
        <sz val="10"/>
        <color indexed="8"/>
        <rFont val="Arial"/>
        <family val="2"/>
      </rPr>
      <t xml:space="preserve">, and </t>
    </r>
    <r>
      <rPr>
        <b/>
        <sz val="10"/>
        <color indexed="8"/>
        <rFont val="Arial"/>
        <family val="2"/>
      </rPr>
      <t>H6</t>
    </r>
    <r>
      <rPr>
        <sz val="10"/>
        <color indexed="8"/>
        <rFont val="Arial"/>
        <family val="2"/>
      </rPr>
      <t xml:space="preserve"> below:</t>
    </r>
  </si>
  <si>
    <t>•     For a suggested order of precedence in assigning categories of aid to cover need, see the entry for “non-
      need-based scholarship or grant aid” on the last page of the definitions section.</t>
  </si>
  <si>
    <t>•     In the chart below, students may be counted in more than one row, and full-time freshmen 
      should also be counted as full-time undergraduates.</t>
  </si>
  <si>
    <t>H5. Number and percent of students in class (defined in H4 above) borrowing from federal, non-federal, and any loan sources, and the average (or mean) amount borrowed.</t>
  </si>
  <si>
    <t xml:space="preserve">•     The “Average per-undergraduate-borrower cumulative principal borrowed,” is designed to provide better 
      information about student borrowing from federal and nonfederal (institutional, state, commercial) sources. </t>
  </si>
  <si>
    <t xml:space="preserve">•    The numbers, percentages, and averages for each row should be based only on the loan source specified for 
      the particular row. For example, the federal loans average (row b) should only be the cumulative average of 
      federal loans and the private loans average (row e) should only be the cumulative average of private loans. </t>
  </si>
  <si>
    <t>No deadline for filing required forms (applications processed on a rolling basis)</t>
  </si>
  <si>
    <r>
      <rPr>
        <b/>
        <i/>
        <sz val="9"/>
        <rFont val="Arial"/>
        <family val="2"/>
      </rPr>
      <t>Full-time instructional faculty:</t>
    </r>
    <r>
      <rPr>
        <i/>
        <sz val="9"/>
        <rFont val="Arial"/>
        <family val="2"/>
      </rPr>
      <t xml:space="preserve"> </t>
    </r>
    <r>
      <rPr>
        <sz val="9"/>
        <rFont val="Arial"/>
        <family val="2"/>
      </rPr>
      <t>faculty employed on a full-time basis for instruction (including those with released time for research)</t>
    </r>
  </si>
  <si>
    <r>
      <rPr>
        <b/>
        <i/>
        <sz val="9"/>
        <rFont val="Arial"/>
        <family val="2"/>
      </rPr>
      <t>Part-time instructional faculty:</t>
    </r>
    <r>
      <rPr>
        <i/>
        <sz val="9"/>
        <rFont val="Arial"/>
        <family val="2"/>
      </rPr>
      <t xml:space="preserve"> </t>
    </r>
    <r>
      <rPr>
        <sz val="9"/>
        <rFont val="Arial"/>
        <family val="2"/>
      </rPr>
      <t>Adjuncts and other instructors being paid solely for part-time classroom instruction. Also includes full-time faculty teaching less than two semesters, three quarters, two trimesters, or two four-month sessions. Employees who are not considered full-time instruction faculty but who teach one or more non-clinical credit courses may be counted as part-time faculty.</t>
    </r>
  </si>
  <si>
    <r>
      <rPr>
        <b/>
        <i/>
        <sz val="9"/>
        <rFont val="Arial"/>
        <family val="2"/>
      </rPr>
      <t>Minority faculty:</t>
    </r>
    <r>
      <rPr>
        <i/>
        <sz val="9"/>
        <rFont val="Arial"/>
        <family val="2"/>
      </rPr>
      <t xml:space="preserve"> </t>
    </r>
    <r>
      <rPr>
        <sz val="9"/>
        <rFont val="Arial"/>
        <family val="2"/>
      </rPr>
      <t xml:space="preserve">includes faculty who designate themselves as Black, non-Hispanic; American Indian or Alaska Native; Asian, Native Hawaiian or other Pacific Islander, or Hispanic. </t>
    </r>
  </si>
  <si>
    <r>
      <rPr>
        <b/>
        <i/>
        <sz val="9"/>
        <rFont val="Arial"/>
        <family val="2"/>
      </rPr>
      <t xml:space="preserve">Doctorate: </t>
    </r>
    <r>
      <rPr>
        <sz val="9"/>
        <rFont val="Arial"/>
        <family val="2"/>
      </rPr>
      <t xml:space="preserve">includes such degrees as Doctor of Philosophy, Doctor of Education, Doctor of Juridical Science, and Doctor of Public Health in any field such as arts, sciences, education, engineering, business, and public administration. Also includes terminal degrees formerly designated as “first professional,” including dentistry (DDS or DMD), medicine (MD), optometry (OD), osteopathic medicine (DO), pharmacy (DPharm or BPharm), podiatric medicine (DPM), veterinary medicine (DVM), chiropractic (DC or DCM), or law (JD).  </t>
    </r>
  </si>
  <si>
    <r>
      <rPr>
        <b/>
        <i/>
        <sz val="9"/>
        <rFont val="Arial"/>
        <family val="2"/>
      </rPr>
      <t xml:space="preserve">Terminal master’s degree: </t>
    </r>
    <r>
      <rPr>
        <sz val="9"/>
        <rFont val="Arial"/>
        <family val="2"/>
      </rPr>
      <t>a master’s degree that is considered the highest degree in a field: example, M. Arch (in architecture) and MFA (master of fine arts in art or theater).</t>
    </r>
  </si>
  <si>
    <t>• Do not count undergraduate or graduate student teaching assistants as faculty.</t>
  </si>
  <si>
    <r>
      <rPr>
        <sz val="10"/>
        <rFont val="Arial"/>
        <family val="2"/>
      </rPr>
      <t>•</t>
    </r>
    <r>
      <rPr>
        <b/>
        <sz val="10"/>
        <rFont val="Arial"/>
        <family val="2"/>
      </rPr>
      <t xml:space="preserve">     Aid that is non-need-based but that was used to meet need should be counted as need-
      based aid.</t>
    </r>
  </si>
  <si>
    <r>
      <t xml:space="preserve">Provide numbers of students for each of the following categories as of the institution's official fall reporting date or as of </t>
    </r>
    <r>
      <rPr>
        <b/>
        <u/>
        <sz val="10"/>
        <rFont val="Arial"/>
        <family val="2"/>
      </rPr>
      <t>October 15, 2021.</t>
    </r>
  </si>
  <si>
    <r>
      <t xml:space="preserve">Provide numbers of undergraduate students for each of the following categories as of the institution’s official fall reporting date or as of </t>
    </r>
    <r>
      <rPr>
        <b/>
        <u/>
        <sz val="10"/>
        <rFont val="Arial"/>
        <family val="2"/>
      </rPr>
      <t>October 15, 2021</t>
    </r>
    <r>
      <rPr>
        <sz val="10"/>
        <rFont val="Arial"/>
        <family val="2"/>
      </rPr>
      <t xml:space="preserve">. </t>
    </r>
  </si>
  <si>
    <r>
      <t xml:space="preserve">Number of degrees awarded by your institution from </t>
    </r>
    <r>
      <rPr>
        <b/>
        <u/>
        <sz val="10"/>
        <rFont val="Arial"/>
        <family val="2"/>
      </rPr>
      <t>July 1, 2020, to June 30, 2021</t>
    </r>
    <r>
      <rPr>
        <b/>
        <sz val="10"/>
        <rFont val="Arial"/>
        <family val="2"/>
      </rPr>
      <t>.</t>
    </r>
  </si>
  <si>
    <r>
      <t xml:space="preserve">Please provide data for the </t>
    </r>
    <r>
      <rPr>
        <b/>
        <sz val="10"/>
        <rFont val="Arial"/>
        <family val="2"/>
      </rPr>
      <t>Fall 2014</t>
    </r>
    <r>
      <rPr>
        <sz val="10"/>
        <rFont val="Arial"/>
        <family val="2"/>
      </rPr>
      <t xml:space="preserve"> cohort if available. If Fall 2015 cohort data are not available, provide data for the</t>
    </r>
    <r>
      <rPr>
        <b/>
        <sz val="10"/>
        <rFont val="Arial"/>
        <family val="2"/>
      </rPr>
      <t xml:space="preserve"> Fall 2014</t>
    </r>
    <r>
      <rPr>
        <sz val="10"/>
        <rFont val="Arial"/>
        <family val="2"/>
      </rPr>
      <t xml:space="preserve"> cohort.</t>
    </r>
  </si>
  <si>
    <t>Fall 2015 Cohort</t>
  </si>
  <si>
    <t>Initial 2015 cohort of first-time, full-time, bachelor's (or equivalent) degree-seeking undergraduate students</t>
  </si>
  <si>
    <t>Of the initial 2015 cohort, how many did not persist and did not graduate for the following reasons: 
• Deceased
• Permanently Disabled
• Armed Forces
• Foreign Aid Service of the Federal Government
• Official church missions
• Report Total Allowable Exclusions</t>
  </si>
  <si>
    <t>Final 2015 cohort, after adjusting for allowable exclusions</t>
  </si>
  <si>
    <t>Six-year graduation rate for 2015 cohort (G divided by C)</t>
  </si>
  <si>
    <t>Of the initial 2015 cohort, how many completed the program in four years or less (by Aug. 31, 2019)</t>
  </si>
  <si>
    <t>Of the initial 2015 cohort, how many completed the program in more than four years but in five years or less (after Aug. 31, 2019 and by Aug. 31, 2020)</t>
  </si>
  <si>
    <t>Of the initial 2015 cohort, how many completed the program in more than five years but in six years or less (after Aug. 31, 2020 and by Aug. 31, 2021)</t>
  </si>
  <si>
    <t xml:space="preserve">First-time, first-year (freshman) students: Provide the number of degree-seeking, first-time, first-year students who applied, were admitted, and enrolled (full- or part-time) in Fall 2021. </t>
  </si>
  <si>
    <t>If yes, please answer the questions below for Fall 2021 admissions:</t>
  </si>
  <si>
    <t>Provide information for ALL enrolled, degree-seeking, full-time and part-time, first-time, first-year (freshman) students enrolled in Fall 2021, including students who began studies during summer, international students/nonresident aliens, and students admitted under special arrangements.</t>
  </si>
  <si>
    <t>Percent and number of first-time, first-year (freshman) students enrolled in Fall 2021 who submitted national standardized (SAT/ACT) test scores.</t>
  </si>
  <si>
    <t>For the Fall 2021 entering class:</t>
  </si>
  <si>
    <t>Provide the number of students who applied, were admitted, and enrolled as degree-seeking transfer students in Fall 2021.</t>
  </si>
  <si>
    <t>Percentages of first-time, first-year (freshman) degree-seeking students and degree-seeking undergraduates enrolled in Fall 2021 who fit the following categories:</t>
  </si>
  <si>
    <t>2021-2022 estimated</t>
  </si>
  <si>
    <t>2020-2021 Final</t>
  </si>
  <si>
    <t>Please report the number of instructional faculty members in each category for Fall 2021. Include faculty who are on your institution’s payroll on the census date your institution uses for IPEDS/AAUP.</t>
  </si>
  <si>
    <t>Report the Fall 2021 ratio of full-time equivalent students (full-time plus 1/3 part time) to full-time equivalent instructional faculty (full time plus 1/3 part time). In the ratio calculations, exclude both faculty and students in stand-alone graduate or professional programs such as medicine, law, veterinary, dentistry, social work, business, or public health in which faculty teach virtually only graduate level students.</t>
  </si>
  <si>
    <t>Fall 2021 Student to Faculty ratio</t>
  </si>
  <si>
    <t>In the table below, please use the following definitions to report information about the size of classes and class sections offered in the Fall 2021 term.</t>
  </si>
  <si>
    <t xml:space="preserve">Using the above definitions, please report for each of the following class-size intervals the number of class sections and class subsections offered in Fall 2021. For example, a lecture class with 800 students who met at another time in 40 separate labs with 20 students should be counted once in the “100+” column in the class section column and 40 times under the “20-29” column of the class subsections table. </t>
  </si>
  <si>
    <t>UNDER CONSTRUCTION</t>
  </si>
  <si>
    <t>Ross Peacock</t>
  </si>
  <si>
    <t>Asst VP Institutional Research and Planning</t>
  </si>
  <si>
    <t>Carnegie 203  Oberlin College</t>
  </si>
  <si>
    <t>Oberlin, OH  44074</t>
  </si>
  <si>
    <t>440.775.6927</t>
  </si>
  <si>
    <t>440.775.6905</t>
  </si>
  <si>
    <t>rpeacock@oberlin.edu</t>
  </si>
  <si>
    <t>X</t>
  </si>
  <si>
    <t>Oberlin College</t>
  </si>
  <si>
    <t>70 North Professor Street</t>
  </si>
  <si>
    <t xml:space="preserve">     City/State/Zip/Country:</t>
  </si>
  <si>
    <t>Oberlin, OH 44074</t>
  </si>
  <si>
    <t>440.775.8411</t>
  </si>
  <si>
    <t>http://www.oberlin.edu</t>
  </si>
  <si>
    <t>1-800-622-OBIE</t>
  </si>
  <si>
    <t>101 North Professor Street</t>
  </si>
  <si>
    <t>college.admissions@oberlin.edu</t>
  </si>
  <si>
    <t>http://www.commonapp.org</t>
  </si>
  <si>
    <t xml:space="preserve">If you have a mailing address other than the above to which applications should be sent, please provide: </t>
  </si>
  <si>
    <t>Doctoral</t>
  </si>
  <si>
    <t>First professional</t>
  </si>
  <si>
    <t>First professional certificate</t>
  </si>
  <si>
    <t>(incl in social studies</t>
  </si>
  <si>
    <t>1 YEAR</t>
  </si>
  <si>
    <t>This question has been removed from the Common Data Set.</t>
  </si>
  <si>
    <r>
      <t xml:space="preserve">Library Collections: </t>
    </r>
    <r>
      <rPr>
        <b/>
        <sz val="10"/>
        <rFont val="Arial"/>
        <family val="2"/>
      </rPr>
      <t>The CDS Publishers will collect library data again when a new Academic Libraries Survey is in place.</t>
    </r>
  </si>
  <si>
    <t>Varies</t>
  </si>
  <si>
    <t>Provide the number of students in the 2021 undergraduate class who started at your institution as first-time students and received a bachelor's degree between July 1, 2020 and June 30, 2021. Exclude students who transferred into your institution.</t>
  </si>
  <si>
    <t>https://www.oberlin.edu/institutional-research</t>
  </si>
  <si>
    <t>16 Hours</t>
  </si>
  <si>
    <t>Hours</t>
  </si>
  <si>
    <t>or within __2____ weeks of notification.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</si>
</sst>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5" formatCode="&quot;$&quot;#,##0_);\(&quot;$&quot;#,##0\)"/>
    <numFmt numFmtId="44" formatCode="_(&quot;$&quot;* #,##0.00_);_(&quot;$&quot;* \(#,##0.00\);_(&quot;$&quot;* &quot;-&quot;??_);_(@_)"/>
    <numFmt numFmtId="43" formatCode="_(* #,##0.00_);_(* \(#,##0.00\);_(* &quot;-&quot;??_);_(@_)"/>
    <numFmt numFmtId="164" formatCode="#,##0.0_);\(#,##0.0\)"/>
    <numFmt numFmtId="165" formatCode="mmmm\ d\,\ yyyy"/>
    <numFmt numFmtId="166" formatCode="&quot;$&quot;#,##0.00"/>
    <numFmt numFmtId="167" formatCode="m/d"/>
    <numFmt numFmtId="168" formatCode="&quot;$&quot;#,##0"/>
    <numFmt numFmtId="169" formatCode="&quot;$&quot;#,##0;[Red]&quot;$&quot;#,##0"/>
    <numFmt numFmtId="170" formatCode="0.0%"/>
    <numFmt numFmtId="171" formatCode="_(&quot;$&quot;\ \ \ #,##0_);_(&quot;$&quot;* \(#,##0\);_(&quot;$&quot;* &quot;-&quot;??_);_(@_)"/>
    <numFmt numFmtId="172" formatCode="_(&quot;$&quot;\ \ \ #,##0_);_(&quot;$&quot;* \(#,##0\);_(&quot;$&quot;\ \ &quot;0&quot;??_);_(@_)"/>
  </numFmts>
  <fonts count="40" x14ac:knownFonts="1">
    <font>
      <sz val="10"/>
      <name val="Arial"/>
    </font>
    <font>
      <sz val="10"/>
      <name val="Arial"/>
      <family val="2"/>
    </font>
    <font>
      <b/>
      <sz val="14"/>
      <name val="Arial"/>
      <family val="2"/>
    </font>
    <font>
      <b/>
      <sz val="10"/>
      <name val="Arial"/>
      <family val="2"/>
    </font>
    <font>
      <sz val="10"/>
      <name val="Arial"/>
      <family val="2"/>
    </font>
    <font>
      <i/>
      <sz val="10"/>
      <name val="Arial"/>
      <family val="2"/>
    </font>
    <font>
      <b/>
      <sz val="9"/>
      <name val="Arial"/>
      <family val="2"/>
    </font>
    <font>
      <b/>
      <sz val="12"/>
      <name val="Arial"/>
      <family val="2"/>
    </font>
    <font>
      <sz val="8"/>
      <name val="Arial"/>
      <family val="2"/>
    </font>
    <font>
      <b/>
      <i/>
      <sz val="11"/>
      <name val="Arial"/>
      <family val="2"/>
    </font>
    <font>
      <b/>
      <sz val="11"/>
      <name val="Arial"/>
      <family val="2"/>
    </font>
    <font>
      <sz val="10"/>
      <color indexed="8"/>
      <name val="Arial"/>
      <family val="2"/>
    </font>
    <font>
      <b/>
      <sz val="10"/>
      <color indexed="8"/>
      <name val="Arial"/>
      <family val="2"/>
    </font>
    <font>
      <sz val="9"/>
      <color indexed="8"/>
      <name val="Arial"/>
      <family val="2"/>
    </font>
    <font>
      <b/>
      <sz val="9"/>
      <color indexed="8"/>
      <name val="Arial"/>
      <family val="2"/>
    </font>
    <font>
      <i/>
      <sz val="10"/>
      <color indexed="8"/>
      <name val="Arial"/>
      <family val="2"/>
    </font>
    <font>
      <sz val="9"/>
      <name val="Arial"/>
      <family val="2"/>
    </font>
    <font>
      <b/>
      <i/>
      <sz val="10"/>
      <name val="Arial"/>
      <family val="2"/>
    </font>
    <font>
      <u/>
      <sz val="9"/>
      <name val="Arial"/>
      <family val="2"/>
    </font>
    <font>
      <i/>
      <sz val="9"/>
      <name val="Arial"/>
      <family val="2"/>
    </font>
    <font>
      <u/>
      <sz val="10"/>
      <color indexed="12"/>
      <name val="Arial"/>
      <family val="2"/>
    </font>
    <font>
      <u/>
      <sz val="10"/>
      <name val="Arial"/>
      <family val="2"/>
    </font>
    <font>
      <b/>
      <sz val="8"/>
      <name val="Arial"/>
      <family val="2"/>
    </font>
    <font>
      <sz val="7"/>
      <name val="Arial"/>
      <family val="2"/>
    </font>
    <font>
      <sz val="10"/>
      <color rgb="FF000000"/>
      <name val="Arial"/>
      <family val="2"/>
    </font>
    <font>
      <sz val="9"/>
      <color rgb="FF000000"/>
      <name val="Arial"/>
      <family val="2"/>
    </font>
    <font>
      <sz val="12"/>
      <name val="Arial"/>
      <family val="2"/>
    </font>
    <font>
      <u/>
      <sz val="10"/>
      <color rgb="FF0000FF"/>
      <name val="Arial"/>
      <family val="2"/>
    </font>
    <font>
      <b/>
      <u/>
      <sz val="10"/>
      <name val="Arial"/>
      <family val="2"/>
    </font>
    <font>
      <sz val="9"/>
      <color rgb="FF222222"/>
      <name val="Arial"/>
      <family val="2"/>
    </font>
    <font>
      <sz val="10"/>
      <name val="Calibri"/>
      <family val="2"/>
    </font>
    <font>
      <b/>
      <i/>
      <sz val="10"/>
      <color indexed="8"/>
      <name val="Arial"/>
      <family val="2"/>
    </font>
    <font>
      <b/>
      <sz val="10"/>
      <color rgb="FFFF0000"/>
      <name val="Arial"/>
      <family val="2"/>
    </font>
    <font>
      <sz val="10"/>
      <color rgb="FFFF0000"/>
      <name val="Arial"/>
      <family val="2"/>
    </font>
    <font>
      <b/>
      <i/>
      <sz val="9"/>
      <name val="Arial"/>
      <family val="2"/>
    </font>
    <font>
      <b/>
      <sz val="12"/>
      <color indexed="8"/>
      <name val="Arial"/>
      <family val="2"/>
    </font>
    <font>
      <sz val="12"/>
      <color indexed="8"/>
      <name val="Arial"/>
      <family val="2"/>
    </font>
    <font>
      <b/>
      <sz val="7"/>
      <name val="Arial"/>
      <family val="2"/>
    </font>
    <font>
      <sz val="10"/>
      <name val="Times New Roman"/>
      <family val="1"/>
    </font>
    <font>
      <sz val="10"/>
      <color rgb="FF000000"/>
      <name val="Times New Roman"/>
      <family val="1"/>
    </font>
  </fonts>
  <fills count="5">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
      <left/>
      <right/>
      <top style="thin">
        <color indexed="64"/>
      </top>
      <bottom/>
      <diagonal/>
    </border>
    <border>
      <left style="medium">
        <color indexed="64"/>
      </left>
      <right style="medium">
        <color indexed="64"/>
      </right>
      <top/>
      <bottom style="medium">
        <color indexed="64"/>
      </bottom>
      <diagonal/>
    </border>
    <border>
      <left style="thin">
        <color indexed="64"/>
      </left>
      <right style="thin">
        <color indexed="64"/>
      </right>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diagonal/>
    </border>
    <border>
      <left/>
      <right style="thin">
        <color rgb="FF000000"/>
      </right>
      <top/>
      <bottom/>
      <diagonal/>
    </border>
    <border>
      <left/>
      <right style="thin">
        <color rgb="FF000000"/>
      </right>
      <top style="thin">
        <color indexed="64"/>
      </top>
      <bottom/>
      <diagonal/>
    </border>
    <border>
      <left/>
      <right style="thin">
        <color rgb="FF000000"/>
      </right>
      <top/>
      <bottom style="thin">
        <color indexed="64"/>
      </bottom>
      <diagonal/>
    </border>
    <border>
      <left/>
      <right style="thin">
        <color rgb="FF000000"/>
      </right>
      <top style="thin">
        <color indexed="64"/>
      </top>
      <bottom style="thin">
        <color indexed="64"/>
      </bottom>
      <diagonal/>
    </border>
  </borders>
  <cellStyleXfs count="7">
    <xf numFmtId="0" fontId="0" fillId="0" borderId="0"/>
    <xf numFmtId="43" fontId="1" fillId="0" borderId="0" applyFont="0" applyFill="0" applyBorder="0" applyAlignment="0" applyProtection="0"/>
    <xf numFmtId="44" fontId="1" fillId="0" borderId="0" applyFont="0" applyFill="0" applyBorder="0" applyAlignment="0" applyProtection="0"/>
    <xf numFmtId="0" fontId="20" fillId="0" borderId="0" applyNumberFormat="0" applyFill="0" applyBorder="0" applyAlignment="0" applyProtection="0">
      <alignment vertical="top"/>
      <protection locked="0"/>
    </xf>
    <xf numFmtId="9" fontId="1" fillId="0" borderId="0" applyFont="0" applyFill="0" applyBorder="0" applyAlignment="0" applyProtection="0"/>
    <xf numFmtId="0" fontId="1" fillId="0" borderId="0"/>
    <xf numFmtId="0" fontId="27" fillId="0" borderId="0" applyNumberFormat="0" applyFill="0" applyBorder="0" applyAlignment="0" applyProtection="0"/>
  </cellStyleXfs>
  <cellXfs count="688">
    <xf numFmtId="0" fontId="0" fillId="0" borderId="0" xfId="0"/>
    <xf numFmtId="0" fontId="1" fillId="0" borderId="0" xfId="0" applyFont="1" applyProtection="1"/>
    <xf numFmtId="0" fontId="1" fillId="0" borderId="0" xfId="0" applyFont="1" applyAlignment="1" applyProtection="1">
      <alignment horizontal="left" vertical="top"/>
    </xf>
    <xf numFmtId="0" fontId="3" fillId="0" borderId="0" xfId="0" applyFont="1" applyAlignment="1" applyProtection="1">
      <alignment horizontal="left" vertical="top"/>
    </xf>
    <xf numFmtId="0" fontId="1" fillId="0" borderId="0" xfId="0" applyFont="1" applyBorder="1" applyAlignment="1" applyProtection="1">
      <alignment horizontal="left" vertical="top" wrapText="1"/>
    </xf>
    <xf numFmtId="0" fontId="1" fillId="0" borderId="0" xfId="0" applyFont="1" applyBorder="1" applyProtection="1"/>
    <xf numFmtId="0" fontId="1" fillId="0" borderId="1" xfId="0" applyFont="1" applyBorder="1" applyAlignment="1" applyProtection="1">
      <alignment horizontal="left" vertical="top" wrapText="1"/>
    </xf>
    <xf numFmtId="0" fontId="1" fillId="0" borderId="0" xfId="0" applyFont="1" applyFill="1" applyBorder="1" applyProtection="1"/>
    <xf numFmtId="0" fontId="1" fillId="0" borderId="0" xfId="0" applyFont="1" applyBorder="1" applyAlignment="1" applyProtection="1">
      <alignment horizontal="left" vertical="top" wrapText="1" indent="1"/>
    </xf>
    <xf numFmtId="0" fontId="1" fillId="0" borderId="0" xfId="0" applyFont="1" applyBorder="1" applyAlignment="1" applyProtection="1">
      <alignment horizontal="center"/>
    </xf>
    <xf numFmtId="0" fontId="3" fillId="0" borderId="0" xfId="0" applyFont="1" applyFill="1" applyAlignment="1" applyProtection="1">
      <alignment horizontal="left" vertical="top"/>
    </xf>
    <xf numFmtId="0" fontId="1" fillId="0" borderId="0" xfId="0" applyFont="1" applyFill="1" applyBorder="1" applyAlignment="1" applyProtection="1">
      <alignment horizontal="left" vertical="top" wrapText="1"/>
    </xf>
    <xf numFmtId="0" fontId="1" fillId="0" borderId="0" xfId="0" applyFont="1" applyAlignment="1" applyProtection="1">
      <alignment horizontal="left" vertical="top" wrapText="1"/>
    </xf>
    <xf numFmtId="0" fontId="1" fillId="0" borderId="0" xfId="0" applyFont="1" applyBorder="1" applyAlignment="1" applyProtection="1">
      <alignment vertical="top" wrapText="1"/>
    </xf>
    <xf numFmtId="0" fontId="1" fillId="0" borderId="0" xfId="0" applyFont="1" applyBorder="1" applyAlignment="1" applyProtection="1">
      <alignment wrapText="1"/>
    </xf>
    <xf numFmtId="0" fontId="1" fillId="0" borderId="0" xfId="0" applyFont="1" applyBorder="1" applyAlignment="1" applyProtection="1"/>
    <xf numFmtId="0" fontId="1" fillId="0" borderId="0" xfId="0" applyFont="1" applyAlignment="1" applyProtection="1"/>
    <xf numFmtId="0" fontId="1" fillId="0" borderId="0" xfId="0" applyFont="1" applyBorder="1" applyAlignment="1" applyProtection="1">
      <alignment horizontal="left" indent="1"/>
    </xf>
    <xf numFmtId="49" fontId="1" fillId="0" borderId="0" xfId="0" applyNumberFormat="1" applyFont="1" applyBorder="1" applyAlignment="1" applyProtection="1">
      <alignment horizontal="center" vertical="center"/>
    </xf>
    <xf numFmtId="0" fontId="3" fillId="0" borderId="0" xfId="0" applyFont="1" applyProtection="1"/>
    <xf numFmtId="0" fontId="32" fillId="0" borderId="0" xfId="0" applyFont="1" applyAlignment="1" applyProtection="1">
      <alignment horizontal="left" vertical="top" wrapText="1"/>
    </xf>
    <xf numFmtId="0" fontId="1" fillId="0" borderId="1" xfId="0" applyFont="1" applyBorder="1" applyAlignment="1" applyProtection="1">
      <alignment horizontal="center" vertical="center" wrapText="1"/>
    </xf>
    <xf numFmtId="0" fontId="1" fillId="0" borderId="1" xfId="0" applyFont="1" applyBorder="1" applyAlignment="1" applyProtection="1">
      <alignment horizontal="center" vertical="center"/>
    </xf>
    <xf numFmtId="0" fontId="1" fillId="0" borderId="5" xfId="0" applyFont="1" applyBorder="1" applyAlignment="1" applyProtection="1">
      <alignment horizontal="center" vertical="center"/>
    </xf>
    <xf numFmtId="0" fontId="11" fillId="0" borderId="1" xfId="0" applyFont="1" applyBorder="1" applyAlignment="1" applyProtection="1">
      <alignment horizontal="left" vertical="top" wrapText="1"/>
    </xf>
    <xf numFmtId="0" fontId="0" fillId="0" borderId="0" xfId="0" applyProtection="1"/>
    <xf numFmtId="0" fontId="0" fillId="0" borderId="0" xfId="0" applyAlignment="1" applyProtection="1">
      <alignment horizontal="left" vertical="top"/>
    </xf>
    <xf numFmtId="0" fontId="3" fillId="0" borderId="10" xfId="0" applyFont="1" applyBorder="1" applyAlignment="1" applyProtection="1">
      <alignment horizontal="center" vertical="center"/>
    </xf>
    <xf numFmtId="0" fontId="3" fillId="0" borderId="11" xfId="0" applyFont="1" applyBorder="1" applyAlignment="1" applyProtection="1">
      <alignment horizontal="center" vertical="center"/>
    </xf>
    <xf numFmtId="0" fontId="3" fillId="4" borderId="6" xfId="0" applyFont="1" applyFill="1" applyBorder="1" applyAlignment="1" applyProtection="1">
      <alignment vertical="center"/>
    </xf>
    <xf numFmtId="0" fontId="3" fillId="4" borderId="9" xfId="0" applyFont="1" applyFill="1" applyBorder="1" applyAlignment="1" applyProtection="1">
      <alignment horizontal="center" vertical="center"/>
    </xf>
    <xf numFmtId="0" fontId="3" fillId="4" borderId="5" xfId="0" applyFont="1" applyFill="1" applyBorder="1" applyAlignment="1" applyProtection="1">
      <alignment horizontal="center" vertical="center"/>
    </xf>
    <xf numFmtId="0" fontId="0" fillId="0" borderId="1" xfId="0" applyBorder="1" applyAlignment="1" applyProtection="1">
      <alignment horizontal="left" vertical="center" wrapText="1" indent="1"/>
    </xf>
    <xf numFmtId="0" fontId="0" fillId="0" borderId="6" xfId="0" applyBorder="1" applyAlignment="1" applyProtection="1">
      <alignment horizontal="right"/>
    </xf>
    <xf numFmtId="37" fontId="1" fillId="0" borderId="1" xfId="1" applyNumberFormat="1" applyBorder="1" applyAlignment="1" applyProtection="1">
      <alignment horizontal="right"/>
    </xf>
    <xf numFmtId="0" fontId="0" fillId="0" borderId="1" xfId="0" applyBorder="1" applyAlignment="1" applyProtection="1">
      <alignment horizontal="left" vertical="center" indent="1"/>
    </xf>
    <xf numFmtId="0" fontId="17" fillId="0" borderId="1" xfId="0" applyFont="1" applyBorder="1" applyAlignment="1" applyProtection="1">
      <alignment vertical="center"/>
    </xf>
    <xf numFmtId="37" fontId="3" fillId="0" borderId="1" xfId="1" applyNumberFormat="1" applyFont="1" applyBorder="1" applyAlignment="1" applyProtection="1">
      <alignment horizontal="right"/>
    </xf>
    <xf numFmtId="0" fontId="5" fillId="4" borderId="9" xfId="0" applyFont="1" applyFill="1" applyBorder="1" applyAlignment="1" applyProtection="1">
      <alignment horizontal="right"/>
    </xf>
    <xf numFmtId="0" fontId="5" fillId="4" borderId="5" xfId="0" applyFont="1" applyFill="1" applyBorder="1" applyAlignment="1" applyProtection="1">
      <alignment horizontal="right"/>
    </xf>
    <xf numFmtId="0" fontId="4" fillId="0" borderId="1" xfId="0" applyFont="1" applyBorder="1" applyAlignment="1" applyProtection="1">
      <alignment horizontal="left" vertical="center" indent="1"/>
    </xf>
    <xf numFmtId="0" fontId="4" fillId="0" borderId="1" xfId="0" applyFont="1" applyFill="1" applyBorder="1" applyAlignment="1" applyProtection="1">
      <alignment horizontal="right"/>
    </xf>
    <xf numFmtId="0" fontId="4" fillId="0" borderId="1" xfId="0" applyFont="1" applyBorder="1" applyAlignment="1" applyProtection="1">
      <alignment horizontal="left" vertical="center" wrapText="1" indent="1"/>
    </xf>
    <xf numFmtId="0" fontId="3" fillId="0" borderId="1" xfId="0" applyFont="1" applyFill="1" applyBorder="1" applyAlignment="1" applyProtection="1">
      <alignment horizontal="right"/>
    </xf>
    <xf numFmtId="37" fontId="3" fillId="0" borderId="1" xfId="0" applyNumberFormat="1" applyFont="1" applyFill="1" applyBorder="1" applyAlignment="1" applyProtection="1">
      <alignment horizontal="right"/>
    </xf>
    <xf numFmtId="0" fontId="5" fillId="0" borderId="0" xfId="0" applyFont="1" applyBorder="1" applyAlignment="1" applyProtection="1">
      <alignment vertical="center"/>
    </xf>
    <xf numFmtId="0" fontId="3" fillId="0" borderId="14" xfId="0" applyFont="1" applyFill="1" applyBorder="1" applyAlignment="1" applyProtection="1">
      <alignment horizontal="right"/>
    </xf>
    <xf numFmtId="0" fontId="3" fillId="0" borderId="0" xfId="0" applyFont="1" applyFill="1" applyBorder="1" applyAlignment="1" applyProtection="1">
      <alignment horizontal="right"/>
    </xf>
    <xf numFmtId="0" fontId="0" fillId="0" borderId="0" xfId="0" applyAlignment="1" applyProtection="1"/>
    <xf numFmtId="37" fontId="0" fillId="0" borderId="2" xfId="0" applyNumberFormat="1" applyBorder="1" applyAlignment="1" applyProtection="1"/>
    <xf numFmtId="37" fontId="1" fillId="0" borderId="0" xfId="1" applyNumberFormat="1" applyBorder="1" applyAlignment="1" applyProtection="1">
      <alignment horizontal="right"/>
    </xf>
    <xf numFmtId="0" fontId="0" fillId="0" borderId="0" xfId="0" applyFill="1" applyAlignment="1" applyProtection="1"/>
    <xf numFmtId="0" fontId="0" fillId="0" borderId="9" xfId="0" applyFill="1" applyBorder="1" applyAlignment="1" applyProtection="1"/>
    <xf numFmtId="37" fontId="0" fillId="0" borderId="0" xfId="0" applyNumberFormat="1" applyBorder="1" applyAlignment="1" applyProtection="1">
      <alignment horizontal="right"/>
    </xf>
    <xf numFmtId="0" fontId="3" fillId="0" borderId="0" xfId="0" applyFont="1" applyAlignment="1" applyProtection="1"/>
    <xf numFmtId="37" fontId="3" fillId="0" borderId="9" xfId="0" applyNumberFormat="1" applyFont="1" applyBorder="1" applyAlignment="1" applyProtection="1"/>
    <xf numFmtId="37" fontId="3" fillId="0" borderId="0" xfId="1" applyNumberFormat="1" applyFont="1" applyBorder="1" applyAlignment="1" applyProtection="1">
      <alignment horizontal="right"/>
    </xf>
    <xf numFmtId="0" fontId="3" fillId="0" borderId="0" xfId="0" applyFont="1" applyAlignment="1" applyProtection="1">
      <alignment horizontal="left"/>
    </xf>
    <xf numFmtId="0" fontId="6" fillId="4" borderId="1" xfId="0" applyFont="1" applyFill="1" applyBorder="1" applyAlignment="1" applyProtection="1">
      <alignment horizontal="center" vertical="center" wrapText="1"/>
    </xf>
    <xf numFmtId="0" fontId="16" fillId="4" borderId="1" xfId="0" applyFont="1" applyFill="1" applyBorder="1" applyAlignment="1" applyProtection="1">
      <alignment horizontal="center" vertical="center" wrapText="1"/>
    </xf>
    <xf numFmtId="37" fontId="0" fillId="0" borderId="1" xfId="0" applyNumberFormat="1" applyBorder="1" applyAlignment="1" applyProtection="1">
      <alignment horizontal="right"/>
    </xf>
    <xf numFmtId="37" fontId="3" fillId="0" borderId="1" xfId="0" applyNumberFormat="1" applyFont="1" applyBorder="1" applyAlignment="1" applyProtection="1">
      <alignment horizontal="right"/>
    </xf>
    <xf numFmtId="0" fontId="7" fillId="0" borderId="0" xfId="0" applyFont="1" applyProtection="1"/>
    <xf numFmtId="37" fontId="0" fillId="0" borderId="0" xfId="0" applyNumberFormat="1" applyBorder="1" applyProtection="1"/>
    <xf numFmtId="0" fontId="4" fillId="0" borderId="0" xfId="0" applyFont="1" applyBorder="1" applyProtection="1"/>
    <xf numFmtId="0" fontId="0" fillId="0" borderId="2" xfId="0" applyBorder="1" applyAlignment="1" applyProtection="1">
      <alignment horizontal="center"/>
    </xf>
    <xf numFmtId="0" fontId="1" fillId="0" borderId="0" xfId="0" applyFont="1" applyFill="1" applyBorder="1" applyAlignment="1" applyProtection="1">
      <alignment wrapText="1"/>
    </xf>
    <xf numFmtId="0" fontId="4" fillId="0" borderId="0" xfId="0" applyFont="1" applyFill="1" applyBorder="1" applyAlignment="1" applyProtection="1">
      <alignment wrapText="1"/>
    </xf>
    <xf numFmtId="0" fontId="4" fillId="0" borderId="0" xfId="0" applyFont="1" applyFill="1" applyBorder="1" applyProtection="1"/>
    <xf numFmtId="0" fontId="10" fillId="0" borderId="0" xfId="0" applyFont="1" applyAlignment="1" applyProtection="1">
      <alignment horizontal="left" vertical="center" wrapText="1"/>
    </xf>
    <xf numFmtId="0" fontId="1" fillId="0" borderId="0" xfId="0" applyFont="1" applyAlignment="1" applyProtection="1">
      <alignment horizontal="left" vertical="center" wrapText="1"/>
    </xf>
    <xf numFmtId="0" fontId="4" fillId="0" borderId="0" xfId="0" applyFont="1" applyAlignment="1" applyProtection="1">
      <alignment horizontal="left" vertical="center" wrapText="1"/>
    </xf>
    <xf numFmtId="0" fontId="6" fillId="0" borderId="0" xfId="0" applyFont="1" applyAlignment="1" applyProtection="1">
      <alignment horizontal="left" vertical="top" wrapText="1"/>
    </xf>
    <xf numFmtId="0" fontId="16" fillId="0" borderId="1" xfId="0" applyFont="1" applyBorder="1" applyAlignment="1" applyProtection="1">
      <alignment horizontal="left" vertical="center" wrapText="1"/>
    </xf>
    <xf numFmtId="0" fontId="1" fillId="0" borderId="1" xfId="0" applyFont="1" applyBorder="1" applyAlignment="1" applyProtection="1">
      <alignment horizontal="left" vertical="center" wrapText="1"/>
    </xf>
    <xf numFmtId="0" fontId="8" fillId="0" borderId="1" xfId="0" applyFont="1" applyBorder="1" applyAlignment="1" applyProtection="1">
      <alignment horizontal="left" vertical="center" wrapText="1"/>
    </xf>
    <xf numFmtId="0" fontId="29" fillId="0" borderId="1" xfId="0" applyFont="1" applyBorder="1" applyAlignment="1" applyProtection="1">
      <alignment vertical="center" wrapText="1"/>
    </xf>
    <xf numFmtId="0" fontId="29" fillId="0" borderId="0" xfId="0" applyFont="1" applyBorder="1" applyAlignment="1" applyProtection="1">
      <alignment vertical="center" wrapText="1"/>
    </xf>
    <xf numFmtId="0" fontId="1" fillId="0" borderId="0" xfId="0" applyFont="1" applyBorder="1" applyAlignment="1" applyProtection="1">
      <alignment horizontal="left" vertical="center" wrapText="1"/>
    </xf>
    <xf numFmtId="0" fontId="3" fillId="0" borderId="1" xfId="0" applyFont="1" applyBorder="1" applyAlignment="1" applyProtection="1">
      <alignment horizontal="center" vertical="center" wrapText="1"/>
    </xf>
    <xf numFmtId="0" fontId="4" fillId="0" borderId="0" xfId="0" applyFont="1" applyAlignment="1" applyProtection="1">
      <alignment horizontal="left" vertical="top"/>
    </xf>
    <xf numFmtId="0" fontId="3" fillId="4" borderId="1" xfId="0" applyFont="1" applyFill="1" applyBorder="1" applyAlignment="1" applyProtection="1">
      <alignment horizontal="center"/>
    </xf>
    <xf numFmtId="0" fontId="4" fillId="0" borderId="0" xfId="0" applyFont="1" applyProtection="1"/>
    <xf numFmtId="0" fontId="3" fillId="0" borderId="0" xfId="0" applyFont="1" applyFill="1" applyBorder="1" applyAlignment="1" applyProtection="1">
      <alignment horizontal="left" vertical="top"/>
    </xf>
    <xf numFmtId="0" fontId="30" fillId="0" borderId="0" xfId="0" applyFont="1" applyAlignment="1" applyProtection="1">
      <alignment horizontal="right" vertical="top"/>
    </xf>
    <xf numFmtId="0" fontId="1" fillId="0" borderId="0" xfId="0" applyFont="1" applyAlignment="1" applyProtection="1">
      <alignment horizontal="right" vertical="top"/>
    </xf>
    <xf numFmtId="0" fontId="8" fillId="0" borderId="0" xfId="0" applyFont="1" applyBorder="1" applyAlignment="1" applyProtection="1">
      <alignment horizontal="center" wrapText="1"/>
    </xf>
    <xf numFmtId="0" fontId="12" fillId="0" borderId="0" xfId="0" applyFont="1" applyFill="1" applyBorder="1" applyAlignment="1" applyProtection="1"/>
    <xf numFmtId="0" fontId="1" fillId="0" borderId="0" xfId="0" applyFont="1" applyFill="1" applyBorder="1" applyAlignment="1" applyProtection="1"/>
    <xf numFmtId="0" fontId="1" fillId="0" borderId="2" xfId="0" applyFont="1" applyBorder="1" applyAlignment="1" applyProtection="1">
      <alignment horizontal="center" vertical="center"/>
    </xf>
    <xf numFmtId="0" fontId="16" fillId="0" borderId="0" xfId="0" applyFont="1" applyBorder="1" applyAlignment="1" applyProtection="1">
      <alignment horizontal="left"/>
    </xf>
    <xf numFmtId="0" fontId="1" fillId="0" borderId="0" xfId="0" applyFont="1" applyBorder="1" applyAlignment="1" applyProtection="1">
      <alignment horizontal="center" vertical="center"/>
    </xf>
    <xf numFmtId="0" fontId="1" fillId="0" borderId="2" xfId="0" applyFont="1" applyBorder="1" applyAlignment="1" applyProtection="1">
      <alignment horizontal="left" indent="2"/>
    </xf>
    <xf numFmtId="0" fontId="1" fillId="0" borderId="2" xfId="0" applyFont="1" applyBorder="1" applyProtection="1"/>
    <xf numFmtId="0" fontId="1" fillId="0" borderId="14" xfId="0" applyFont="1" applyBorder="1" applyAlignment="1" applyProtection="1">
      <alignment horizontal="center" vertical="center"/>
    </xf>
    <xf numFmtId="0" fontId="11" fillId="0" borderId="0" xfId="0" applyFont="1" applyFill="1" applyBorder="1" applyAlignment="1" applyProtection="1"/>
    <xf numFmtId="0" fontId="7" fillId="0" borderId="0" xfId="0" applyFont="1" applyAlignment="1" applyProtection="1">
      <alignment horizontal="left" vertical="top"/>
    </xf>
    <xf numFmtId="0" fontId="1" fillId="4" borderId="6" xfId="0" applyFont="1" applyFill="1" applyBorder="1" applyProtection="1"/>
    <xf numFmtId="0" fontId="6" fillId="4" borderId="1" xfId="0" applyFont="1" applyFill="1" applyBorder="1" applyAlignment="1" applyProtection="1">
      <alignment horizontal="center" wrapText="1"/>
    </xf>
    <xf numFmtId="0" fontId="6" fillId="4" borderId="5" xfId="0" applyFont="1" applyFill="1" applyBorder="1" applyAlignment="1" applyProtection="1">
      <alignment horizontal="center" wrapText="1"/>
    </xf>
    <xf numFmtId="0" fontId="1" fillId="0" borderId="7" xfId="0" applyFont="1" applyBorder="1" applyProtection="1"/>
    <xf numFmtId="0" fontId="1" fillId="0" borderId="6" xfId="0" applyFont="1" applyBorder="1" applyAlignment="1" applyProtection="1">
      <alignment vertical="center"/>
    </xf>
    <xf numFmtId="0" fontId="1" fillId="0" borderId="6" xfId="0" applyFont="1" applyBorder="1" applyAlignment="1" applyProtection="1">
      <alignment vertical="center" wrapText="1"/>
    </xf>
    <xf numFmtId="0" fontId="1" fillId="0" borderId="10" xfId="0" applyFont="1" applyBorder="1" applyAlignment="1" applyProtection="1">
      <alignment vertical="center"/>
    </xf>
    <xf numFmtId="0" fontId="11" fillId="0" borderId="1" xfId="0" applyFont="1" applyFill="1" applyBorder="1" applyProtection="1"/>
    <xf numFmtId="0" fontId="1" fillId="0" borderId="4" xfId="0" applyFont="1" applyBorder="1" applyAlignment="1" applyProtection="1">
      <alignment vertical="center"/>
    </xf>
    <xf numFmtId="0" fontId="7" fillId="0" borderId="0" xfId="0" applyFont="1" applyAlignment="1" applyProtection="1">
      <alignment vertical="top"/>
    </xf>
    <xf numFmtId="0" fontId="3" fillId="0" borderId="0" xfId="0" applyFont="1" applyFill="1" applyBorder="1" applyAlignment="1" applyProtection="1">
      <alignment horizontal="center" vertical="center" wrapText="1"/>
    </xf>
    <xf numFmtId="0" fontId="11" fillId="0" borderId="0" xfId="0" applyFont="1" applyFill="1" applyBorder="1" applyAlignment="1" applyProtection="1">
      <alignment horizontal="left" vertical="top" wrapText="1" indent="2"/>
    </xf>
    <xf numFmtId="0" fontId="1" fillId="0" borderId="0" xfId="0" applyFont="1" applyFill="1" applyBorder="1" applyAlignment="1" applyProtection="1">
      <alignment horizontal="left" vertical="top" wrapText="1" indent="1"/>
    </xf>
    <xf numFmtId="0" fontId="1" fillId="0" borderId="0" xfId="0" applyFont="1" applyFill="1" applyBorder="1" applyAlignment="1" applyProtection="1">
      <alignment horizontal="center" vertical="center"/>
    </xf>
    <xf numFmtId="0" fontId="1" fillId="2" borderId="1" xfId="0" applyFont="1" applyFill="1" applyBorder="1" applyAlignment="1" applyProtection="1">
      <alignment vertical="center"/>
    </xf>
    <xf numFmtId="0" fontId="9" fillId="3" borderId="6" xfId="0" applyFont="1" applyFill="1" applyBorder="1" applyAlignment="1" applyProtection="1">
      <alignment vertical="center"/>
    </xf>
    <xf numFmtId="0" fontId="9" fillId="3" borderId="9" xfId="0" applyFont="1" applyFill="1" applyBorder="1" applyAlignment="1" applyProtection="1">
      <alignment vertical="center"/>
    </xf>
    <xf numFmtId="0" fontId="9" fillId="3" borderId="5" xfId="0" applyFont="1" applyFill="1" applyBorder="1" applyAlignment="1" applyProtection="1">
      <alignment vertical="center"/>
    </xf>
    <xf numFmtId="0" fontId="11" fillId="0" borderId="1" xfId="0" applyFont="1" applyFill="1" applyBorder="1" applyAlignment="1" applyProtection="1">
      <alignment horizontal="left" wrapText="1" indent="1"/>
    </xf>
    <xf numFmtId="0" fontId="1" fillId="0" borderId="1" xfId="0" applyFont="1" applyBorder="1" applyAlignment="1" applyProtection="1">
      <alignment horizontal="left" vertical="center" indent="1"/>
    </xf>
    <xf numFmtId="0" fontId="1" fillId="0" borderId="1" xfId="0" applyFont="1" applyFill="1" applyBorder="1" applyAlignment="1" applyProtection="1">
      <alignment horizontal="left" vertical="center" indent="1"/>
    </xf>
    <xf numFmtId="0" fontId="1" fillId="0" borderId="1" xfId="0" applyFont="1" applyBorder="1" applyAlignment="1" applyProtection="1">
      <alignment horizontal="left" vertical="center" wrapText="1" indent="1"/>
    </xf>
    <xf numFmtId="0" fontId="12" fillId="0" borderId="0" xfId="0" applyFont="1" applyProtection="1"/>
    <xf numFmtId="0" fontId="14" fillId="0" borderId="0" xfId="0" applyFont="1" applyAlignment="1" applyProtection="1">
      <alignment horizontal="center" vertical="top" wrapText="1"/>
    </xf>
    <xf numFmtId="0" fontId="1" fillId="0" borderId="0" xfId="0" applyFont="1" applyAlignment="1" applyProtection="1">
      <alignment wrapText="1"/>
    </xf>
    <xf numFmtId="0" fontId="14" fillId="0" borderId="1" xfId="0" applyFont="1" applyBorder="1" applyAlignment="1" applyProtection="1">
      <alignment horizontal="center" vertical="center" wrapText="1"/>
    </xf>
    <xf numFmtId="0" fontId="11" fillId="0" borderId="0" xfId="0" applyFont="1" applyFill="1" applyBorder="1" applyAlignment="1" applyProtection="1">
      <alignment horizontal="left" vertical="top" wrapText="1"/>
    </xf>
    <xf numFmtId="0" fontId="1" fillId="0" borderId="0" xfId="0" applyFont="1" applyBorder="1" applyAlignment="1" applyProtection="1">
      <alignment horizontal="center" vertical="center" wrapText="1"/>
    </xf>
    <xf numFmtId="0" fontId="14" fillId="0" borderId="0" xfId="0" applyFont="1" applyBorder="1" applyAlignment="1" applyProtection="1">
      <alignment horizontal="center" vertical="center" wrapText="1"/>
    </xf>
    <xf numFmtId="0" fontId="13" fillId="0" borderId="0" xfId="0" applyFont="1" applyAlignment="1" applyProtection="1">
      <alignment vertical="top" wrapText="1"/>
    </xf>
    <xf numFmtId="0" fontId="14" fillId="0" borderId="1" xfId="0" applyFont="1" applyBorder="1" applyAlignment="1" applyProtection="1">
      <alignment horizontal="center" vertical="top" wrapText="1"/>
    </xf>
    <xf numFmtId="0" fontId="3" fillId="0" borderId="1" xfId="0" applyFont="1" applyBorder="1" applyAlignment="1" applyProtection="1">
      <alignment horizontal="center" wrapText="1"/>
    </xf>
    <xf numFmtId="0" fontId="12" fillId="0" borderId="1" xfId="0" applyFont="1" applyBorder="1" applyAlignment="1" applyProtection="1">
      <alignment horizontal="center" vertical="top" wrapText="1"/>
    </xf>
    <xf numFmtId="0" fontId="11" fillId="0" borderId="1" xfId="0" applyFont="1" applyFill="1" applyBorder="1" applyAlignment="1" applyProtection="1">
      <alignment wrapText="1"/>
    </xf>
    <xf numFmtId="0" fontId="13" fillId="0" borderId="1" xfId="0" applyFont="1" applyBorder="1" applyAlignment="1" applyProtection="1">
      <alignment horizontal="center" vertical="center" wrapText="1"/>
    </xf>
    <xf numFmtId="0" fontId="11" fillId="0" borderId="1" xfId="0" applyFont="1" applyBorder="1" applyAlignment="1" applyProtection="1">
      <alignment vertical="top" wrapText="1"/>
    </xf>
    <xf numFmtId="0" fontId="11" fillId="0" borderId="1" xfId="0" applyFont="1" applyBorder="1" applyAlignment="1" applyProtection="1">
      <alignment wrapText="1"/>
    </xf>
    <xf numFmtId="0" fontId="11" fillId="0" borderId="0" xfId="0" applyFont="1" applyBorder="1" applyAlignment="1" applyProtection="1">
      <alignment wrapText="1"/>
    </xf>
    <xf numFmtId="0" fontId="13" fillId="0" borderId="0" xfId="0" applyFont="1" applyBorder="1" applyAlignment="1" applyProtection="1">
      <alignment vertical="top" wrapText="1"/>
    </xf>
    <xf numFmtId="0" fontId="3" fillId="0" borderId="0" xfId="0" applyFont="1" applyFill="1" applyAlignment="1" applyProtection="1">
      <alignment vertical="top" wrapText="1"/>
    </xf>
    <xf numFmtId="0" fontId="1" fillId="0" borderId="0" xfId="0" applyFont="1" applyFill="1" applyBorder="1" applyAlignment="1" applyProtection="1">
      <alignment vertical="top" wrapText="1"/>
    </xf>
    <xf numFmtId="0" fontId="1" fillId="0" borderId="1" xfId="0" applyFont="1" applyFill="1" applyBorder="1" applyAlignment="1" applyProtection="1">
      <alignment horizontal="center" vertical="center" wrapText="1"/>
    </xf>
    <xf numFmtId="0" fontId="1" fillId="0" borderId="0" xfId="0" applyFont="1" applyFill="1" applyBorder="1" applyAlignment="1" applyProtection="1">
      <alignment horizontal="center" vertical="top" wrapText="1"/>
    </xf>
    <xf numFmtId="0" fontId="16" fillId="0" borderId="0" xfId="0" applyFont="1" applyFill="1" applyBorder="1" applyAlignment="1" applyProtection="1">
      <alignment vertical="top" wrapText="1"/>
    </xf>
    <xf numFmtId="0" fontId="1" fillId="0" borderId="0" xfId="0" applyFont="1" applyAlignment="1" applyProtection="1">
      <alignment vertical="top" wrapText="1"/>
    </xf>
    <xf numFmtId="0" fontId="13" fillId="0" borderId="0" xfId="0" applyFont="1" applyFill="1" applyBorder="1" applyAlignment="1" applyProtection="1">
      <alignment vertical="top" wrapText="1"/>
    </xf>
    <xf numFmtId="0" fontId="1" fillId="0" borderId="0" xfId="0" applyFont="1" applyFill="1" applyAlignment="1" applyProtection="1">
      <alignment horizontal="left" vertical="top"/>
    </xf>
    <xf numFmtId="0" fontId="3" fillId="0" borderId="2" xfId="0" applyFont="1" applyFill="1" applyBorder="1" applyAlignment="1" applyProtection="1">
      <alignment horizontal="center"/>
    </xf>
    <xf numFmtId="0" fontId="3" fillId="0" borderId="0" xfId="0" applyFont="1" applyFill="1" applyBorder="1" applyAlignment="1" applyProtection="1">
      <alignment horizontal="center"/>
    </xf>
    <xf numFmtId="0" fontId="11" fillId="0" borderId="0" xfId="0" applyFont="1" applyFill="1" applyBorder="1" applyAlignment="1" applyProtection="1">
      <alignment vertical="top" wrapText="1"/>
    </xf>
    <xf numFmtId="0" fontId="1" fillId="0" borderId="0" xfId="0" applyFont="1" applyFill="1" applyBorder="1" applyAlignment="1" applyProtection="1">
      <alignment horizontal="center" vertical="center" wrapText="1"/>
    </xf>
    <xf numFmtId="0" fontId="1" fillId="0" borderId="3" xfId="0" applyFont="1" applyFill="1" applyBorder="1" applyAlignment="1" applyProtection="1">
      <alignment horizontal="center" vertical="center" wrapText="1"/>
    </xf>
    <xf numFmtId="0" fontId="11" fillId="0" borderId="0" xfId="0" applyFont="1" applyFill="1" applyBorder="1" applyAlignment="1" applyProtection="1">
      <alignment horizontal="left" indent="1"/>
    </xf>
    <xf numFmtId="0" fontId="13" fillId="0" borderId="0" xfId="0" applyFont="1" applyBorder="1" applyAlignment="1" applyProtection="1">
      <alignment horizontal="left" vertical="top" wrapText="1" indent="1"/>
    </xf>
    <xf numFmtId="0" fontId="13" fillId="0" borderId="0" xfId="0" applyFont="1" applyBorder="1" applyAlignment="1" applyProtection="1">
      <alignment horizontal="center" vertical="top" wrapText="1"/>
    </xf>
    <xf numFmtId="9" fontId="1" fillId="0" borderId="0" xfId="4" applyFont="1" applyBorder="1" applyAlignment="1" applyProtection="1">
      <alignment horizontal="center"/>
    </xf>
    <xf numFmtId="0" fontId="1" fillId="0" borderId="2" xfId="0" applyFont="1" applyBorder="1" applyAlignment="1" applyProtection="1">
      <alignment horizontal="center"/>
    </xf>
    <xf numFmtId="165" fontId="1" fillId="0" borderId="0" xfId="0" applyNumberFormat="1" applyFont="1" applyBorder="1" applyAlignment="1" applyProtection="1">
      <alignment horizontal="center" vertical="center"/>
    </xf>
    <xf numFmtId="0" fontId="1" fillId="0" borderId="0" xfId="0" applyFont="1" applyBorder="1" applyAlignment="1" applyProtection="1">
      <alignment horizontal="left" vertical="top"/>
    </xf>
    <xf numFmtId="0" fontId="3" fillId="0" borderId="1" xfId="0" applyFont="1" applyFill="1" applyBorder="1" applyAlignment="1" applyProtection="1">
      <alignment horizontal="left" vertical="top"/>
    </xf>
    <xf numFmtId="0" fontId="11" fillId="0" borderId="0" xfId="0" applyFont="1" applyFill="1" applyBorder="1" applyAlignment="1" applyProtection="1">
      <alignment horizontal="left" vertical="top" wrapText="1" indent="1"/>
    </xf>
    <xf numFmtId="0" fontId="1" fillId="0" borderId="0" xfId="0" applyFont="1" applyBorder="1" applyAlignment="1" applyProtection="1">
      <alignment horizontal="left" wrapText="1" indent="1"/>
    </xf>
    <xf numFmtId="0" fontId="13" fillId="0" borderId="0" xfId="0" applyFont="1" applyBorder="1" applyAlignment="1" applyProtection="1">
      <alignment horizontal="center" vertical="center" wrapText="1"/>
    </xf>
    <xf numFmtId="0" fontId="1" fillId="0" borderId="0" xfId="0" applyFont="1" applyAlignment="1" applyProtection="1">
      <alignment horizontal="left" indent="1"/>
    </xf>
    <xf numFmtId="0" fontId="12" fillId="0" borderId="0" xfId="0" applyFont="1" applyAlignment="1" applyProtection="1">
      <alignment wrapText="1"/>
    </xf>
    <xf numFmtId="0" fontId="11" fillId="0" borderId="0" xfId="0" applyFont="1" applyAlignment="1" applyProtection="1">
      <alignment horizontal="left" wrapText="1"/>
    </xf>
    <xf numFmtId="0" fontId="12" fillId="0" borderId="0" xfId="0" applyFont="1" applyAlignment="1" applyProtection="1">
      <alignment horizontal="left" vertical="top" wrapText="1"/>
    </xf>
    <xf numFmtId="0" fontId="11" fillId="0" borderId="0" xfId="0" applyFont="1" applyBorder="1" applyAlignment="1" applyProtection="1">
      <alignment horizontal="left" vertical="top"/>
    </xf>
    <xf numFmtId="9" fontId="1" fillId="0" borderId="2" xfId="0" applyNumberFormat="1" applyFont="1" applyBorder="1" applyAlignment="1" applyProtection="1">
      <alignment horizontal="center" vertical="center" wrapText="1"/>
    </xf>
    <xf numFmtId="0" fontId="11" fillId="0" borderId="2" xfId="0" applyFont="1" applyBorder="1" applyAlignment="1" applyProtection="1">
      <alignment horizontal="center" vertical="top" wrapText="1"/>
    </xf>
    <xf numFmtId="1" fontId="1" fillId="0" borderId="0" xfId="0" applyNumberFormat="1" applyFont="1" applyBorder="1" applyAlignment="1" applyProtection="1">
      <alignment horizontal="right" vertical="center" wrapText="1"/>
    </xf>
    <xf numFmtId="0" fontId="11" fillId="0" borderId="13" xfId="0" applyFont="1" applyBorder="1" applyAlignment="1" applyProtection="1">
      <alignment horizontal="left" vertical="top" indent="4"/>
    </xf>
    <xf numFmtId="9" fontId="1" fillId="0" borderId="1" xfId="0" applyNumberFormat="1" applyFont="1" applyBorder="1" applyAlignment="1" applyProtection="1">
      <alignment horizontal="center" vertical="center" wrapText="1"/>
    </xf>
    <xf numFmtId="0" fontId="11" fillId="0" borderId="1" xfId="0" applyFont="1" applyBorder="1" applyAlignment="1" applyProtection="1">
      <alignment horizontal="center" vertical="center" wrapText="1"/>
    </xf>
    <xf numFmtId="0" fontId="1" fillId="0" borderId="1" xfId="0" applyFont="1" applyFill="1" applyBorder="1" applyProtection="1"/>
    <xf numFmtId="0" fontId="1" fillId="3" borderId="1" xfId="0" applyFont="1" applyFill="1" applyBorder="1" applyAlignment="1" applyProtection="1">
      <alignment horizontal="center" vertical="center"/>
    </xf>
    <xf numFmtId="0" fontId="1" fillId="0" borderId="1" xfId="0" applyFont="1" applyFill="1" applyBorder="1" applyAlignment="1" applyProtection="1">
      <alignment wrapText="1"/>
    </xf>
    <xf numFmtId="0" fontId="1" fillId="0" borderId="1" xfId="0" applyFont="1" applyBorder="1" applyProtection="1"/>
    <xf numFmtId="9" fontId="1" fillId="0" borderId="0" xfId="0" applyNumberFormat="1" applyFont="1" applyProtection="1"/>
    <xf numFmtId="0" fontId="3" fillId="4" borderId="1" xfId="0" applyFont="1" applyFill="1" applyBorder="1" applyAlignment="1" applyProtection="1">
      <alignment horizontal="center" vertical="center"/>
    </xf>
    <xf numFmtId="0" fontId="3" fillId="4" borderId="1" xfId="0" applyFont="1" applyFill="1" applyBorder="1" applyAlignment="1" applyProtection="1">
      <alignment horizontal="center" vertical="center" wrapText="1"/>
    </xf>
    <xf numFmtId="0" fontId="1" fillId="0" borderId="1" xfId="0" applyFont="1" applyBorder="1" applyAlignment="1" applyProtection="1">
      <alignment horizontal="center"/>
    </xf>
    <xf numFmtId="10" fontId="1" fillId="0" borderId="1" xfId="0" applyNumberFormat="1" applyFont="1" applyBorder="1" applyAlignment="1" applyProtection="1">
      <alignment horizontal="right"/>
    </xf>
    <xf numFmtId="0" fontId="12" fillId="4" borderId="1" xfId="0" applyFont="1" applyFill="1" applyBorder="1" applyAlignment="1" applyProtection="1">
      <alignment horizontal="center" vertical="top"/>
    </xf>
    <xf numFmtId="0" fontId="11" fillId="0" borderId="0" xfId="0" applyFont="1" applyAlignment="1" applyProtection="1">
      <alignment horizontal="left" vertical="top"/>
    </xf>
    <xf numFmtId="0" fontId="24" fillId="0" borderId="1" xfId="0" applyFont="1" applyBorder="1" applyAlignment="1" applyProtection="1">
      <alignment horizontal="center"/>
    </xf>
    <xf numFmtId="0" fontId="11" fillId="0" borderId="1" xfId="0" applyFont="1" applyBorder="1" applyAlignment="1" applyProtection="1">
      <alignment horizontal="left" vertical="top"/>
    </xf>
    <xf numFmtId="10" fontId="11" fillId="0" borderId="1" xfId="0" applyNumberFormat="1" applyFont="1" applyBorder="1" applyAlignment="1" applyProtection="1">
      <alignment horizontal="left" vertical="top"/>
    </xf>
    <xf numFmtId="0" fontId="3" fillId="0" borderId="0" xfId="0" applyFont="1" applyBorder="1" applyAlignment="1" applyProtection="1">
      <alignment horizontal="left" vertical="top"/>
    </xf>
    <xf numFmtId="10" fontId="11" fillId="0" borderId="0" xfId="0" applyNumberFormat="1" applyFont="1" applyBorder="1" applyAlignment="1" applyProtection="1">
      <alignment horizontal="left" vertical="top"/>
    </xf>
    <xf numFmtId="10" fontId="1" fillId="0" borderId="1" xfId="4" applyNumberFormat="1" applyFont="1" applyBorder="1" applyAlignment="1" applyProtection="1">
      <alignment horizontal="right"/>
    </xf>
    <xf numFmtId="0" fontId="1" fillId="0" borderId="1" xfId="0" quotePrefix="1" applyFont="1" applyBorder="1" applyAlignment="1" applyProtection="1">
      <alignment horizontal="center"/>
    </xf>
    <xf numFmtId="0" fontId="3" fillId="4" borderId="1" xfId="0" applyFont="1" applyFill="1" applyBorder="1" applyAlignment="1" applyProtection="1">
      <alignment horizontal="center" vertical="top" wrapText="1"/>
    </xf>
    <xf numFmtId="9" fontId="1" fillId="0" borderId="1" xfId="0" applyNumberFormat="1" applyFont="1" applyBorder="1" applyAlignment="1" applyProtection="1">
      <alignment horizontal="right"/>
    </xf>
    <xf numFmtId="9" fontId="1" fillId="0" borderId="0" xfId="4" applyFont="1" applyBorder="1" applyAlignment="1" applyProtection="1">
      <alignment horizontal="left"/>
    </xf>
    <xf numFmtId="9" fontId="1" fillId="0" borderId="7" xfId="4" applyFont="1" applyBorder="1" applyAlignment="1" applyProtection="1">
      <alignment horizontal="right"/>
    </xf>
    <xf numFmtId="0" fontId="11" fillId="0" borderId="0" xfId="0" applyFont="1" applyAlignment="1" applyProtection="1">
      <alignment horizontal="left" vertical="top" wrapText="1"/>
    </xf>
    <xf numFmtId="0" fontId="12" fillId="4" borderId="1" xfId="0" applyFont="1" applyFill="1" applyBorder="1" applyAlignment="1" applyProtection="1">
      <alignment horizontal="center" vertical="top" wrapText="1"/>
    </xf>
    <xf numFmtId="10" fontId="1" fillId="0" borderId="3" xfId="0" applyNumberFormat="1" applyFont="1" applyBorder="1" applyProtection="1"/>
    <xf numFmtId="0" fontId="1" fillId="0" borderId="14" xfId="0" applyFont="1" applyBorder="1" applyAlignment="1" applyProtection="1">
      <alignment horizontal="left"/>
    </xf>
    <xf numFmtId="10" fontId="1" fillId="0" borderId="14" xfId="0" applyNumberFormat="1" applyFont="1" applyBorder="1" applyProtection="1"/>
    <xf numFmtId="10" fontId="1" fillId="0" borderId="3" xfId="0" applyNumberFormat="1" applyFont="1" applyBorder="1" applyAlignment="1" applyProtection="1">
      <alignment horizontal="center" vertical="center"/>
    </xf>
    <xf numFmtId="164" fontId="1" fillId="0" borderId="0" xfId="0" applyNumberFormat="1" applyFont="1" applyBorder="1" applyAlignment="1" applyProtection="1">
      <alignment horizontal="center"/>
    </xf>
    <xf numFmtId="10" fontId="1" fillId="0" borderId="1" xfId="0" applyNumberFormat="1" applyFont="1" applyBorder="1" applyAlignment="1" applyProtection="1">
      <alignment horizontal="center" vertical="center"/>
    </xf>
    <xf numFmtId="0" fontId="1" fillId="0" borderId="0" xfId="0" applyFont="1" applyAlignment="1" applyProtection="1">
      <alignment horizontal="center"/>
    </xf>
    <xf numFmtId="0" fontId="11" fillId="0" borderId="1" xfId="0" applyFont="1" applyFill="1" applyBorder="1" applyAlignment="1" applyProtection="1">
      <alignment horizontal="center" vertical="center"/>
    </xf>
    <xf numFmtId="0" fontId="13" fillId="0" borderId="0" xfId="0" applyFont="1" applyFill="1" applyAlignment="1" applyProtection="1">
      <alignment vertical="top" wrapText="1"/>
    </xf>
    <xf numFmtId="0" fontId="1" fillId="0" borderId="0" xfId="0" applyFont="1" applyFill="1" applyProtection="1"/>
    <xf numFmtId="0" fontId="11" fillId="0" borderId="0" xfId="0" applyFont="1" applyFill="1" applyBorder="1" applyAlignment="1" applyProtection="1">
      <alignment horizontal="left"/>
    </xf>
    <xf numFmtId="0" fontId="1" fillId="0" borderId="2" xfId="0" applyFont="1" applyFill="1" applyBorder="1" applyAlignment="1" applyProtection="1">
      <alignment horizontal="center"/>
    </xf>
    <xf numFmtId="0" fontId="1" fillId="0" borderId="0" xfId="0" applyFont="1" applyFill="1" applyBorder="1" applyAlignment="1" applyProtection="1">
      <alignment vertical="center"/>
    </xf>
    <xf numFmtId="0" fontId="3" fillId="0" borderId="0" xfId="0" applyFont="1" applyFill="1" applyBorder="1" applyAlignment="1" applyProtection="1">
      <alignment horizontal="left" vertical="top" wrapText="1"/>
    </xf>
    <xf numFmtId="0" fontId="1" fillId="0" borderId="0" xfId="0" applyFont="1" applyFill="1" applyBorder="1" applyAlignment="1" applyProtection="1">
      <alignment horizontal="center" wrapText="1"/>
    </xf>
    <xf numFmtId="0" fontId="11" fillId="0" borderId="0" xfId="0" applyFont="1" applyBorder="1" applyProtection="1"/>
    <xf numFmtId="167" fontId="1" fillId="0" borderId="0" xfId="0" applyNumberFormat="1" applyFont="1" applyBorder="1" applyAlignment="1" applyProtection="1">
      <alignment horizontal="right" vertical="top"/>
    </xf>
    <xf numFmtId="0" fontId="11" fillId="4" borderId="1" xfId="0" applyFont="1" applyFill="1" applyBorder="1" applyProtection="1"/>
    <xf numFmtId="167" fontId="3" fillId="4" borderId="1" xfId="0" applyNumberFormat="1" applyFont="1" applyFill="1" applyBorder="1" applyAlignment="1" applyProtection="1">
      <alignment horizontal="center" vertical="top"/>
    </xf>
    <xf numFmtId="0" fontId="11" fillId="0" borderId="1" xfId="0" applyFont="1" applyBorder="1" applyProtection="1"/>
    <xf numFmtId="167" fontId="1" fillId="0" borderId="1" xfId="0" applyNumberFormat="1" applyFont="1" applyBorder="1" applyAlignment="1" applyProtection="1">
      <alignment horizontal="center" vertical="center"/>
    </xf>
    <xf numFmtId="0" fontId="11" fillId="0" borderId="0" xfId="0" applyFont="1" applyFill="1" applyProtection="1"/>
    <xf numFmtId="0" fontId="11" fillId="0" borderId="0" xfId="0" applyFont="1" applyBorder="1" applyAlignment="1" applyProtection="1">
      <alignment horizontal="left" indent="1"/>
    </xf>
    <xf numFmtId="16" fontId="1" fillId="0" borderId="9" xfId="0" applyNumberFormat="1" applyFont="1" applyBorder="1" applyAlignment="1" applyProtection="1">
      <alignment horizontal="center"/>
    </xf>
    <xf numFmtId="0" fontId="1" fillId="0" borderId="9" xfId="0" applyFont="1" applyBorder="1" applyAlignment="1" applyProtection="1">
      <alignment horizontal="center"/>
    </xf>
    <xf numFmtId="0" fontId="11" fillId="0" borderId="0" xfId="0" applyFont="1" applyBorder="1" applyAlignment="1" applyProtection="1">
      <alignment horizontal="left" vertical="top" wrapText="1"/>
    </xf>
    <xf numFmtId="4" fontId="1" fillId="0" borderId="0" xfId="0" applyNumberFormat="1" applyFont="1" applyBorder="1" applyAlignment="1" applyProtection="1">
      <alignment horizontal="right" vertical="top"/>
    </xf>
    <xf numFmtId="167" fontId="1" fillId="0" borderId="0" xfId="0" applyNumberFormat="1" applyFont="1" applyBorder="1" applyAlignment="1" applyProtection="1">
      <alignment horizontal="center" vertical="top"/>
    </xf>
    <xf numFmtId="0" fontId="1" fillId="0" borderId="2" xfId="0" applyFont="1" applyFill="1" applyBorder="1" applyAlignment="1" applyProtection="1">
      <alignment horizontal="center" vertical="center"/>
    </xf>
    <xf numFmtId="0" fontId="3" fillId="0" borderId="0" xfId="0" applyFont="1" applyFill="1" applyAlignment="1" applyProtection="1">
      <alignment horizontal="left"/>
    </xf>
    <xf numFmtId="0" fontId="1" fillId="0" borderId="0" xfId="0" applyFont="1" applyFill="1" applyBorder="1" applyAlignment="1" applyProtection="1">
      <alignment horizontal="left"/>
    </xf>
    <xf numFmtId="0" fontId="1" fillId="0" borderId="0" xfId="0" applyFont="1" applyAlignment="1" applyProtection="1">
      <alignment horizontal="left"/>
    </xf>
    <xf numFmtId="0" fontId="1" fillId="0" borderId="0" xfId="0" applyFont="1" applyBorder="1" applyAlignment="1" applyProtection="1">
      <alignment horizontal="left"/>
    </xf>
    <xf numFmtId="167" fontId="1" fillId="0" borderId="2" xfId="0" applyNumberFormat="1" applyFont="1" applyBorder="1" applyAlignment="1" applyProtection="1">
      <alignment horizontal="center"/>
    </xf>
    <xf numFmtId="0" fontId="1" fillId="0" borderId="0" xfId="0" applyFont="1" applyFill="1" applyAlignment="1" applyProtection="1"/>
    <xf numFmtId="0" fontId="3" fillId="4" borderId="1" xfId="0" applyFont="1" applyFill="1" applyBorder="1" applyAlignment="1" applyProtection="1">
      <alignment vertical="center"/>
    </xf>
    <xf numFmtId="0" fontId="3" fillId="0" borderId="0" xfId="0" applyFont="1" applyBorder="1" applyAlignment="1" applyProtection="1">
      <alignment horizontal="center" vertical="center"/>
    </xf>
    <xf numFmtId="0" fontId="1" fillId="0" borderId="1" xfId="0" applyFont="1" applyBorder="1" applyAlignment="1" applyProtection="1">
      <alignment vertical="center"/>
    </xf>
    <xf numFmtId="37" fontId="1" fillId="0" borderId="1" xfId="1" applyNumberFormat="1" applyFont="1" applyBorder="1" applyAlignment="1" applyProtection="1">
      <alignment horizontal="center" vertical="center"/>
    </xf>
    <xf numFmtId="37" fontId="1" fillId="0" borderId="0" xfId="1" applyNumberFormat="1" applyFont="1" applyBorder="1" applyAlignment="1" applyProtection="1">
      <alignment vertical="center"/>
    </xf>
    <xf numFmtId="0" fontId="3" fillId="0" borderId="1" xfId="0" applyFont="1" applyBorder="1" applyAlignment="1" applyProtection="1">
      <alignment vertical="center"/>
    </xf>
    <xf numFmtId="37" fontId="3" fillId="0" borderId="1" xfId="1" applyNumberFormat="1" applyFont="1" applyBorder="1" applyAlignment="1" applyProtection="1">
      <alignment horizontal="center" vertical="center"/>
    </xf>
    <xf numFmtId="0" fontId="1" fillId="0" borderId="0" xfId="0" applyFont="1" applyBorder="1" applyAlignment="1" applyProtection="1">
      <alignment horizontal="left" vertical="center" indent="1"/>
    </xf>
    <xf numFmtId="49" fontId="26" fillId="0" borderId="0" xfId="0" applyNumberFormat="1" applyFont="1" applyBorder="1" applyAlignment="1" applyProtection="1">
      <alignment horizontal="center" vertical="center"/>
    </xf>
    <xf numFmtId="0" fontId="1" fillId="0" borderId="2" xfId="0" applyFont="1" applyBorder="1" applyAlignment="1" applyProtection="1"/>
    <xf numFmtId="0" fontId="3" fillId="4" borderId="1" xfId="0" applyFont="1" applyFill="1" applyBorder="1" applyProtection="1"/>
    <xf numFmtId="0" fontId="22" fillId="4" borderId="1" xfId="0" applyFont="1" applyFill="1" applyBorder="1" applyAlignment="1" applyProtection="1">
      <alignment horizontal="center" vertical="center" wrapText="1"/>
    </xf>
    <xf numFmtId="0" fontId="1" fillId="0" borderId="2" xfId="0" applyFont="1" applyBorder="1" applyAlignment="1" applyProtection="1">
      <alignment horizontal="center" wrapText="1"/>
    </xf>
    <xf numFmtId="0" fontId="1" fillId="4" borderId="1" xfId="0" applyFont="1" applyFill="1" applyBorder="1" applyProtection="1"/>
    <xf numFmtId="49" fontId="1" fillId="0" borderId="1" xfId="0" applyNumberFormat="1" applyFont="1" applyBorder="1" applyAlignment="1" applyProtection="1">
      <alignment horizontal="center" vertical="center"/>
    </xf>
    <xf numFmtId="167" fontId="1" fillId="0" borderId="0" xfId="0" applyNumberFormat="1" applyFont="1" applyBorder="1" applyAlignment="1" applyProtection="1">
      <alignment horizontal="right"/>
    </xf>
    <xf numFmtId="2" fontId="1" fillId="0" borderId="2" xfId="0" applyNumberFormat="1" applyFont="1" applyBorder="1" applyAlignment="1" applyProtection="1">
      <alignment horizontal="center" wrapText="1"/>
    </xf>
    <xf numFmtId="0" fontId="3" fillId="0" borderId="0" xfId="0" applyFont="1" applyAlignment="1" applyProtection="1">
      <alignment vertical="top" wrapText="1"/>
    </xf>
    <xf numFmtId="0" fontId="1" fillId="0" borderId="2" xfId="0" applyFont="1" applyBorder="1" applyAlignment="1" applyProtection="1">
      <alignment horizontal="center" vertical="top" wrapText="1"/>
    </xf>
    <xf numFmtId="0" fontId="1" fillId="0" borderId="2" xfId="0" applyFont="1" applyFill="1" applyBorder="1" applyAlignment="1" applyProtection="1">
      <alignment horizontal="center" vertical="top" wrapText="1"/>
    </xf>
    <xf numFmtId="0" fontId="16" fillId="0" borderId="0" xfId="0" applyFont="1" applyBorder="1" applyAlignment="1" applyProtection="1">
      <alignment wrapText="1"/>
    </xf>
    <xf numFmtId="0" fontId="1" fillId="0" borderId="0" xfId="0" applyFont="1" applyBorder="1" applyAlignment="1" applyProtection="1">
      <alignment vertical="top"/>
    </xf>
    <xf numFmtId="0" fontId="2" fillId="0" borderId="0" xfId="0" applyFont="1" applyFill="1" applyAlignment="1" applyProtection="1">
      <alignment horizontal="center" vertical="center"/>
    </xf>
    <xf numFmtId="0" fontId="3" fillId="0" borderId="0" xfId="0" applyFont="1" applyAlignment="1" applyProtection="1">
      <alignment horizontal="left" vertical="top" wrapText="1"/>
    </xf>
    <xf numFmtId="9" fontId="3" fillId="4" borderId="1" xfId="0" applyNumberFormat="1" applyFont="1" applyFill="1" applyBorder="1" applyAlignment="1" applyProtection="1">
      <alignment horizontal="center" vertical="center" wrapText="1"/>
    </xf>
    <xf numFmtId="9" fontId="12" fillId="4" borderId="1" xfId="0" applyNumberFormat="1" applyFont="1" applyFill="1" applyBorder="1" applyAlignment="1" applyProtection="1">
      <alignment horizontal="center" vertical="center" wrapText="1"/>
    </xf>
    <xf numFmtId="9" fontId="1" fillId="0" borderId="1" xfId="4" applyNumberFormat="1" applyFont="1" applyBorder="1" applyAlignment="1" applyProtection="1">
      <alignment horizontal="center" vertical="center"/>
    </xf>
    <xf numFmtId="9" fontId="1" fillId="0" borderId="1" xfId="0" applyNumberFormat="1" applyFont="1" applyBorder="1" applyAlignment="1" applyProtection="1">
      <alignment horizontal="center" vertical="center"/>
    </xf>
    <xf numFmtId="1" fontId="1" fillId="0" borderId="1" xfId="0" applyNumberFormat="1" applyFont="1" applyBorder="1" applyAlignment="1" applyProtection="1">
      <alignment horizontal="center" vertical="center"/>
    </xf>
    <xf numFmtId="0" fontId="12" fillId="4" borderId="1" xfId="0" applyFont="1" applyFill="1" applyBorder="1" applyAlignment="1" applyProtection="1">
      <alignment horizontal="center" vertical="center" wrapText="1"/>
    </xf>
    <xf numFmtId="0" fontId="1" fillId="0" borderId="0" xfId="0" applyFont="1" applyAlignment="1" applyProtection="1">
      <alignment horizontal="center" vertical="center" wrapText="1"/>
    </xf>
    <xf numFmtId="49" fontId="1" fillId="0" borderId="0" xfId="0" applyNumberFormat="1" applyFont="1" applyBorder="1" applyAlignment="1" applyProtection="1">
      <alignment horizontal="left" vertical="center" indent="1"/>
    </xf>
    <xf numFmtId="0" fontId="1" fillId="0" borderId="0" xfId="0" applyFont="1" applyFill="1" applyAlignment="1" applyProtection="1">
      <alignment horizontal="left" vertical="center"/>
    </xf>
    <xf numFmtId="0" fontId="11" fillId="0" borderId="0" xfId="0" applyFont="1" applyProtection="1"/>
    <xf numFmtId="0" fontId="3" fillId="0" borderId="1" xfId="0" applyFont="1" applyFill="1" applyBorder="1" applyAlignment="1" applyProtection="1">
      <alignment horizontal="center"/>
    </xf>
    <xf numFmtId="0" fontId="1" fillId="4" borderId="1" xfId="0" applyFont="1" applyFill="1" applyBorder="1" applyAlignment="1" applyProtection="1">
      <alignment horizontal="center"/>
    </xf>
    <xf numFmtId="0" fontId="11" fillId="0" borderId="1" xfId="0" applyFont="1" applyBorder="1" applyAlignment="1" applyProtection="1">
      <alignment horizontal="left" vertical="top" wrapText="1" indent="1"/>
    </xf>
    <xf numFmtId="168" fontId="1" fillId="0" borderId="1" xfId="2" applyNumberFormat="1" applyFont="1" applyBorder="1" applyAlignment="1" applyProtection="1">
      <alignment horizontal="center" vertical="center"/>
    </xf>
    <xf numFmtId="0" fontId="12" fillId="4" borderId="1" xfId="0" applyFont="1" applyFill="1" applyBorder="1" applyAlignment="1" applyProtection="1">
      <alignment horizontal="left" vertical="top" wrapText="1"/>
    </xf>
    <xf numFmtId="168" fontId="1" fillId="4" borderId="1" xfId="2" applyNumberFormat="1" applyFont="1" applyFill="1" applyBorder="1" applyAlignment="1" applyProtection="1">
      <alignment horizontal="right"/>
    </xf>
    <xf numFmtId="0" fontId="1" fillId="0" borderId="1" xfId="0" applyFont="1" applyBorder="1" applyAlignment="1" applyProtection="1">
      <alignment horizontal="left" vertical="top" wrapText="1" indent="1"/>
    </xf>
    <xf numFmtId="0" fontId="3" fillId="4" borderId="6" xfId="0" applyFont="1" applyFill="1" applyBorder="1" applyAlignment="1" applyProtection="1">
      <alignment horizontal="left" vertical="top" wrapText="1"/>
    </xf>
    <xf numFmtId="168" fontId="1" fillId="4" borderId="9" xfId="2" applyNumberFormat="1" applyFont="1" applyFill="1" applyBorder="1" applyAlignment="1" applyProtection="1">
      <alignment horizontal="right"/>
    </xf>
    <xf numFmtId="168" fontId="1" fillId="4" borderId="5" xfId="2" applyNumberFormat="1" applyFont="1" applyFill="1" applyBorder="1" applyAlignment="1" applyProtection="1">
      <alignment horizontal="right"/>
    </xf>
    <xf numFmtId="168" fontId="1" fillId="0" borderId="0" xfId="0" applyNumberFormat="1" applyFont="1" applyBorder="1" applyAlignment="1" applyProtection="1">
      <alignment horizontal="right"/>
    </xf>
    <xf numFmtId="0" fontId="1" fillId="0" borderId="0" xfId="0" applyFont="1" applyBorder="1" applyAlignment="1" applyProtection="1">
      <alignment horizontal="left" vertical="top" wrapText="1" indent="3"/>
    </xf>
    <xf numFmtId="49" fontId="1" fillId="0" borderId="5" xfId="0" applyNumberFormat="1" applyFont="1" applyBorder="1" applyAlignment="1" applyProtection="1">
      <alignment horizontal="center" vertical="center"/>
    </xf>
    <xf numFmtId="10" fontId="1" fillId="0" borderId="9" xfId="0" applyNumberFormat="1" applyFont="1" applyBorder="1" applyAlignment="1" applyProtection="1">
      <alignment horizontal="center"/>
    </xf>
    <xf numFmtId="168" fontId="1" fillId="0" borderId="1" xfId="0" applyNumberFormat="1" applyFont="1" applyBorder="1" applyAlignment="1" applyProtection="1">
      <alignment horizontal="center" vertical="center"/>
    </xf>
    <xf numFmtId="168" fontId="1" fillId="2" borderId="1" xfId="0" applyNumberFormat="1" applyFont="1" applyFill="1" applyBorder="1" applyAlignment="1" applyProtection="1">
      <alignment horizontal="right"/>
    </xf>
    <xf numFmtId="166" fontId="1" fillId="0" borderId="1" xfId="0" applyNumberFormat="1" applyFont="1" applyBorder="1" applyAlignment="1" applyProtection="1">
      <alignment horizontal="center" vertical="center" wrapText="1"/>
    </xf>
    <xf numFmtId="0" fontId="11" fillId="0" borderId="1" xfId="0" applyFont="1" applyBorder="1" applyAlignment="1" applyProtection="1">
      <alignment horizontal="left" vertical="top" wrapText="1" indent="2"/>
    </xf>
    <xf numFmtId="0" fontId="11" fillId="0" borderId="0" xfId="0" applyFont="1" applyAlignment="1" applyProtection="1">
      <alignment horizontal="left" vertical="top" wrapText="1" indent="2"/>
    </xf>
    <xf numFmtId="0" fontId="3" fillId="0" borderId="2" xfId="0" applyFont="1" applyFill="1" applyBorder="1" applyAlignment="1" applyProtection="1">
      <alignment horizontal="center" vertical="center" wrapText="1"/>
    </xf>
    <xf numFmtId="0" fontId="12" fillId="0" borderId="2" xfId="0" applyFont="1" applyFill="1" applyBorder="1" applyAlignment="1" applyProtection="1">
      <alignment horizontal="center" vertical="center" wrapText="1"/>
    </xf>
    <xf numFmtId="49" fontId="1" fillId="0" borderId="1" xfId="0" applyNumberFormat="1" applyFont="1" applyBorder="1" applyAlignment="1" applyProtection="1">
      <alignment horizontal="center" vertical="center" wrapText="1"/>
    </xf>
    <xf numFmtId="0" fontId="3" fillId="4" borderId="1" xfId="0" applyFont="1" applyFill="1" applyBorder="1" applyAlignment="1" applyProtection="1">
      <alignment horizontal="center" wrapText="1"/>
    </xf>
    <xf numFmtId="0" fontId="3" fillId="0" borderId="6" xfId="0" applyFont="1" applyFill="1" applyBorder="1" applyAlignment="1" applyProtection="1"/>
    <xf numFmtId="0" fontId="3" fillId="0" borderId="9" xfId="0" applyFont="1" applyFill="1" applyBorder="1" applyAlignment="1" applyProtection="1"/>
    <xf numFmtId="0" fontId="3" fillId="4" borderId="1" xfId="0" applyFont="1" applyFill="1" applyBorder="1" applyAlignment="1" applyProtection="1"/>
    <xf numFmtId="0" fontId="3" fillId="4" borderId="5" xfId="0" applyFont="1" applyFill="1" applyBorder="1" applyAlignment="1" applyProtection="1"/>
    <xf numFmtId="5" fontId="1" fillId="0" borderId="1" xfId="0" applyNumberFormat="1" applyFont="1" applyBorder="1" applyAlignment="1" applyProtection="1">
      <alignment horizontal="right"/>
    </xf>
    <xf numFmtId="169" fontId="3" fillId="0" borderId="1" xfId="0" applyNumberFormat="1" applyFont="1" applyBorder="1" applyProtection="1"/>
    <xf numFmtId="169" fontId="1" fillId="0" borderId="1" xfId="0" applyNumberFormat="1" applyFont="1" applyBorder="1" applyAlignment="1" applyProtection="1">
      <alignment horizontal="right"/>
    </xf>
    <xf numFmtId="169" fontId="1" fillId="0" borderId="5" xfId="0" applyNumberFormat="1" applyFont="1" applyBorder="1" applyAlignment="1" applyProtection="1">
      <alignment horizontal="right"/>
    </xf>
    <xf numFmtId="0" fontId="16" fillId="4" borderId="1" xfId="0" applyFont="1" applyFill="1" applyBorder="1" applyProtection="1"/>
    <xf numFmtId="0" fontId="16" fillId="4" borderId="5" xfId="0" applyFont="1" applyFill="1" applyBorder="1" applyProtection="1"/>
    <xf numFmtId="0" fontId="6" fillId="0" borderId="1" xfId="0" applyFont="1" applyBorder="1" applyAlignment="1" applyProtection="1">
      <alignment vertical="top"/>
    </xf>
    <xf numFmtId="0" fontId="16" fillId="0" borderId="5" xfId="0" applyFont="1" applyBorder="1" applyAlignment="1" applyProtection="1">
      <alignment vertical="top" wrapText="1"/>
    </xf>
    <xf numFmtId="0" fontId="16" fillId="0" borderId="1" xfId="0" applyFont="1" applyBorder="1" applyAlignment="1" applyProtection="1">
      <alignment horizontal="center" vertical="center"/>
    </xf>
    <xf numFmtId="170" fontId="16" fillId="0" borderId="1" xfId="4" applyNumberFormat="1" applyFont="1" applyBorder="1" applyAlignment="1" applyProtection="1">
      <alignment horizontal="center" vertical="center"/>
    </xf>
    <xf numFmtId="171" fontId="16" fillId="0" borderId="1" xfId="2" applyNumberFormat="1" applyFont="1" applyBorder="1" applyAlignment="1" applyProtection="1">
      <alignment horizontal="center" vertical="center"/>
    </xf>
    <xf numFmtId="0" fontId="6" fillId="0" borderId="1" xfId="0" applyFont="1" applyBorder="1" applyAlignment="1" applyProtection="1">
      <alignment vertical="center"/>
    </xf>
    <xf numFmtId="0" fontId="16" fillId="0" borderId="5" xfId="0" applyFont="1" applyBorder="1" applyAlignment="1" applyProtection="1">
      <alignment vertical="center" wrapText="1"/>
    </xf>
    <xf numFmtId="0" fontId="16" fillId="0" borderId="1" xfId="0" applyFont="1" applyBorder="1" applyAlignment="1" applyProtection="1">
      <alignment vertical="top"/>
    </xf>
    <xf numFmtId="172" fontId="16" fillId="0" borderId="1" xfId="2" applyNumberFormat="1" applyFont="1" applyBorder="1" applyAlignment="1" applyProtection="1">
      <alignment horizontal="center" vertical="center"/>
    </xf>
    <xf numFmtId="0" fontId="16" fillId="0" borderId="0" xfId="0" applyFont="1" applyFill="1" applyBorder="1" applyAlignment="1" applyProtection="1">
      <alignment vertical="top"/>
    </xf>
    <xf numFmtId="0" fontId="11" fillId="0" borderId="0" xfId="0" applyFont="1" applyFill="1" applyAlignment="1" applyProtection="1">
      <alignment wrapText="1"/>
    </xf>
    <xf numFmtId="0" fontId="1" fillId="0" borderId="0" xfId="0" applyFont="1" applyFill="1" applyAlignment="1" applyProtection="1">
      <alignment wrapText="1"/>
    </xf>
    <xf numFmtId="1" fontId="3" fillId="0" borderId="1" xfId="0" applyNumberFormat="1" applyFont="1" applyFill="1" applyBorder="1" applyAlignment="1" applyProtection="1">
      <alignment horizontal="center" vertical="center" wrapText="1"/>
    </xf>
    <xf numFmtId="0" fontId="3" fillId="0" borderId="0" xfId="0" applyFont="1" applyFill="1" applyAlignment="1" applyProtection="1">
      <alignment horizontal="left" vertical="center"/>
    </xf>
    <xf numFmtId="0" fontId="1" fillId="0" borderId="1" xfId="0" applyFont="1" applyFill="1" applyBorder="1" applyAlignment="1" applyProtection="1">
      <alignment horizontal="left" vertical="center" wrapText="1"/>
    </xf>
    <xf numFmtId="0" fontId="16" fillId="0" borderId="12" xfId="0" applyFont="1" applyFill="1" applyBorder="1" applyAlignment="1" applyProtection="1">
      <alignment vertical="center" wrapText="1"/>
    </xf>
    <xf numFmtId="3" fontId="1" fillId="0" borderId="12" xfId="0" applyNumberFormat="1" applyFont="1" applyFill="1" applyBorder="1" applyAlignment="1" applyProtection="1">
      <alignment horizontal="center" vertical="center" wrapText="1"/>
    </xf>
    <xf numFmtId="10" fontId="1" fillId="0" borderId="12" xfId="0" applyNumberFormat="1" applyFont="1" applyFill="1" applyBorder="1" applyAlignment="1" applyProtection="1">
      <alignment horizontal="center" vertical="center" wrapText="1"/>
    </xf>
    <xf numFmtId="168" fontId="1" fillId="0" borderId="12" xfId="0" applyNumberFormat="1" applyFont="1" applyFill="1" applyBorder="1" applyAlignment="1" applyProtection="1">
      <alignment horizontal="center" vertical="center" wrapText="1"/>
    </xf>
    <xf numFmtId="0" fontId="16" fillId="0" borderId="1" xfId="0" applyFont="1" applyFill="1" applyBorder="1" applyAlignment="1" applyProtection="1">
      <alignment vertical="center" wrapText="1"/>
    </xf>
    <xf numFmtId="3" fontId="1" fillId="0" borderId="1" xfId="0" applyNumberFormat="1" applyFont="1" applyFill="1" applyBorder="1" applyAlignment="1" applyProtection="1">
      <alignment horizontal="center" vertical="center" wrapText="1"/>
    </xf>
    <xf numFmtId="10" fontId="1" fillId="0" borderId="1" xfId="0" applyNumberFormat="1" applyFont="1" applyFill="1" applyBorder="1" applyAlignment="1" applyProtection="1">
      <alignment horizontal="center" vertical="center" wrapText="1"/>
    </xf>
    <xf numFmtId="168" fontId="1" fillId="0" borderId="1" xfId="0" applyNumberFormat="1" applyFont="1" applyFill="1" applyBorder="1" applyAlignment="1" applyProtection="1">
      <alignment horizontal="center" vertical="center"/>
    </xf>
    <xf numFmtId="0" fontId="1" fillId="0" borderId="1" xfId="0" applyFont="1" applyFill="1" applyBorder="1" applyAlignment="1" applyProtection="1">
      <alignment vertical="center"/>
    </xf>
    <xf numFmtId="168" fontId="1" fillId="0" borderId="7" xfId="0" applyNumberFormat="1" applyFont="1" applyFill="1" applyBorder="1" applyAlignment="1" applyProtection="1">
      <alignment horizontal="center" vertical="center"/>
    </xf>
    <xf numFmtId="168" fontId="1" fillId="0" borderId="5" xfId="0" applyNumberFormat="1" applyFont="1" applyFill="1" applyBorder="1" applyAlignment="1" applyProtection="1">
      <alignment horizontal="center" vertical="center"/>
    </xf>
    <xf numFmtId="0" fontId="7" fillId="0" borderId="0" xfId="0" applyFont="1" applyAlignment="1" applyProtection="1">
      <alignment horizontal="left" vertical="top" wrapText="1"/>
    </xf>
    <xf numFmtId="1" fontId="1" fillId="0" borderId="2" xfId="0" applyNumberFormat="1" applyFont="1" applyBorder="1" applyAlignment="1" applyProtection="1">
      <alignment horizontal="center"/>
    </xf>
    <xf numFmtId="168" fontId="1" fillId="0" borderId="2" xfId="0" applyNumberFormat="1" applyFont="1" applyBorder="1" applyAlignment="1" applyProtection="1">
      <alignment horizontal="center"/>
    </xf>
    <xf numFmtId="172" fontId="1" fillId="0" borderId="0" xfId="2" applyNumberFormat="1" applyFont="1" applyBorder="1" applyAlignment="1" applyProtection="1">
      <alignment horizontal="center"/>
    </xf>
    <xf numFmtId="0" fontId="1" fillId="0" borderId="0" xfId="0" applyFont="1" applyBorder="1" applyAlignment="1" applyProtection="1">
      <alignment horizontal="left" vertical="top" indent="1"/>
    </xf>
    <xf numFmtId="0" fontId="1" fillId="0" borderId="0" xfId="0" quotePrefix="1" applyFont="1" applyBorder="1" applyAlignment="1" applyProtection="1">
      <alignment horizontal="center"/>
    </xf>
    <xf numFmtId="167" fontId="1" fillId="0" borderId="0" xfId="0" applyNumberFormat="1" applyFont="1" applyBorder="1" applyProtection="1"/>
    <xf numFmtId="167" fontId="1" fillId="0" borderId="0" xfId="0" applyNumberFormat="1" applyFont="1" applyBorder="1" applyAlignment="1" applyProtection="1">
      <alignment horizontal="center" vertical="center"/>
    </xf>
    <xf numFmtId="0" fontId="1" fillId="3" borderId="0" xfId="0" applyFont="1" applyFill="1" applyBorder="1" applyAlignment="1" applyProtection="1"/>
    <xf numFmtId="0" fontId="11" fillId="0" borderId="0" xfId="0" applyFont="1" applyBorder="1" applyAlignment="1" applyProtection="1">
      <alignment horizontal="left"/>
    </xf>
    <xf numFmtId="0" fontId="1" fillId="0" borderId="0" xfId="0" applyFont="1" applyBorder="1" applyAlignment="1" applyProtection="1">
      <alignment horizontal="left" indent="2"/>
    </xf>
    <xf numFmtId="0" fontId="1" fillId="0" borderId="2" xfId="0" applyFont="1" applyBorder="1" applyAlignment="1" applyProtection="1">
      <alignment horizontal="left" indent="1"/>
    </xf>
    <xf numFmtId="2" fontId="1" fillId="0" borderId="1" xfId="0" applyNumberFormat="1" applyFont="1" applyBorder="1" applyAlignment="1" applyProtection="1">
      <alignment horizontal="center" vertical="center"/>
    </xf>
    <xf numFmtId="0" fontId="1" fillId="0" borderId="0" xfId="0" applyFont="1" applyAlignment="1" applyProtection="1">
      <alignment vertical="top"/>
    </xf>
    <xf numFmtId="0" fontId="6" fillId="4" borderId="1" xfId="0" applyFont="1" applyFill="1" applyBorder="1" applyAlignment="1" applyProtection="1">
      <alignment horizontal="center"/>
    </xf>
    <xf numFmtId="0" fontId="1" fillId="2" borderId="1" xfId="0" applyFont="1" applyFill="1" applyBorder="1" applyAlignment="1" applyProtection="1">
      <alignment horizontal="center"/>
    </xf>
    <xf numFmtId="0" fontId="3" fillId="0" borderId="0" xfId="0" applyFont="1" applyAlignment="1" applyProtection="1">
      <alignment vertical="top"/>
    </xf>
    <xf numFmtId="0" fontId="1" fillId="0" borderId="0" xfId="0" applyFont="1" applyFill="1" applyAlignment="1" applyProtection="1">
      <alignment horizontal="center" vertical="top" wrapText="1"/>
    </xf>
    <xf numFmtId="0" fontId="16" fillId="0" borderId="1" xfId="0" applyFont="1" applyFill="1" applyBorder="1" applyAlignment="1" applyProtection="1">
      <alignment horizontal="center" vertical="top" wrapText="1"/>
    </xf>
    <xf numFmtId="0" fontId="16" fillId="0" borderId="6" xfId="0" applyFont="1" applyFill="1" applyBorder="1" applyAlignment="1" applyProtection="1">
      <alignment horizontal="center" vertical="top" wrapText="1"/>
    </xf>
    <xf numFmtId="0" fontId="16" fillId="0" borderId="9" xfId="0" applyFont="1" applyFill="1" applyBorder="1" applyAlignment="1" applyProtection="1">
      <alignment horizontal="center" vertical="top" wrapText="1"/>
    </xf>
    <xf numFmtId="0" fontId="16" fillId="0" borderId="5" xfId="0" applyFont="1" applyFill="1" applyBorder="1" applyAlignment="1" applyProtection="1">
      <alignment horizontal="center" vertical="top" wrapText="1"/>
    </xf>
    <xf numFmtId="0" fontId="1" fillId="0" borderId="0" xfId="0" applyFont="1" applyFill="1" applyAlignment="1" applyProtection="1">
      <alignment vertical="top" wrapText="1"/>
    </xf>
    <xf numFmtId="0" fontId="16" fillId="0" borderId="1" xfId="0" applyFont="1" applyFill="1" applyBorder="1" applyAlignment="1" applyProtection="1">
      <alignment horizontal="center" vertical="center" wrapText="1"/>
    </xf>
    <xf numFmtId="0" fontId="23" fillId="0" borderId="1" xfId="0" applyFont="1" applyFill="1" applyBorder="1" applyAlignment="1" applyProtection="1">
      <alignment horizontal="center" vertical="center" wrapText="1"/>
    </xf>
    <xf numFmtId="0" fontId="16" fillId="0" borderId="0" xfId="0" applyFont="1" applyAlignment="1" applyProtection="1">
      <alignment wrapText="1"/>
    </xf>
    <xf numFmtId="0" fontId="5" fillId="0" borderId="0" xfId="0" applyFont="1" applyProtection="1"/>
    <xf numFmtId="0" fontId="1" fillId="0" borderId="1" xfId="0" applyNumberFormat="1" applyFont="1" applyBorder="1" applyAlignment="1" applyProtection="1">
      <alignment horizontal="center" vertical="center"/>
    </xf>
    <xf numFmtId="0" fontId="1" fillId="0" borderId="1" xfId="0" applyFont="1" applyBorder="1" applyAlignment="1" applyProtection="1">
      <alignment horizontal="right"/>
    </xf>
    <xf numFmtId="0" fontId="11" fillId="0" borderId="1" xfId="0" applyFont="1" applyBorder="1" applyAlignment="1" applyProtection="1">
      <alignment vertical="top"/>
    </xf>
    <xf numFmtId="0" fontId="1" fillId="0" borderId="0" xfId="0" applyFont="1" applyFill="1" applyAlignment="1" applyProtection="1">
      <alignment vertical="top"/>
    </xf>
    <xf numFmtId="0" fontId="1" fillId="0" borderId="1" xfId="0" applyFont="1" applyFill="1" applyBorder="1" applyAlignment="1" applyProtection="1">
      <alignment horizontal="center" vertical="center"/>
    </xf>
    <xf numFmtId="0" fontId="1" fillId="0" borderId="0" xfId="0" applyFont="1" applyFill="1" applyAlignment="1" applyProtection="1">
      <alignment horizontal="right" vertical="top"/>
    </xf>
    <xf numFmtId="0" fontId="8" fillId="0" borderId="0" xfId="0" applyFont="1" applyAlignment="1" applyProtection="1">
      <alignment wrapText="1"/>
    </xf>
    <xf numFmtId="49" fontId="3" fillId="0" borderId="1" xfId="0" applyNumberFormat="1" applyFont="1" applyBorder="1" applyAlignment="1" applyProtection="1">
      <alignment horizontal="center"/>
    </xf>
    <xf numFmtId="0" fontId="37" fillId="4" borderId="1" xfId="0" applyFont="1" applyFill="1" applyBorder="1" applyAlignment="1" applyProtection="1">
      <alignment horizontal="center" vertical="center" wrapText="1"/>
    </xf>
    <xf numFmtId="0" fontId="1" fillId="0" borderId="2" xfId="0" applyFont="1" applyBorder="1" applyAlignment="1" applyProtection="1">
      <alignment horizontal="left" vertical="top"/>
    </xf>
    <xf numFmtId="0" fontId="1" fillId="0" borderId="0" xfId="5" applyFill="1"/>
    <xf numFmtId="0" fontId="1" fillId="0" borderId="0" xfId="5"/>
    <xf numFmtId="0" fontId="1" fillId="0" borderId="0" xfId="5" applyFill="1" applyAlignment="1">
      <alignment horizontal="left" vertical="top"/>
    </xf>
    <xf numFmtId="0" fontId="32" fillId="0" borderId="0" xfId="5" applyFont="1" applyFill="1" applyAlignment="1">
      <alignment horizontal="center"/>
    </xf>
    <xf numFmtId="0" fontId="1" fillId="0" borderId="0" xfId="5" applyBorder="1"/>
    <xf numFmtId="0" fontId="3" fillId="0" borderId="0" xfId="5" applyFont="1" applyFill="1" applyAlignment="1">
      <alignment horizontal="left" vertical="top"/>
    </xf>
    <xf numFmtId="0" fontId="3" fillId="0" borderId="0" xfId="5" applyFont="1" applyBorder="1"/>
    <xf numFmtId="0" fontId="1" fillId="0" borderId="6" xfId="5" applyFill="1" applyBorder="1"/>
    <xf numFmtId="0" fontId="1" fillId="0" borderId="5" xfId="5" applyFill="1" applyBorder="1" applyAlignment="1">
      <alignment horizontal="left" vertical="top" wrapText="1"/>
    </xf>
    <xf numFmtId="0" fontId="1" fillId="0" borderId="4" xfId="5" applyFill="1" applyBorder="1"/>
    <xf numFmtId="0" fontId="1" fillId="0" borderId="8" xfId="5" applyFill="1" applyBorder="1" applyAlignment="1">
      <alignment horizontal="left" vertical="top" wrapText="1"/>
    </xf>
    <xf numFmtId="0" fontId="20" fillId="0" borderId="8" xfId="3" applyBorder="1" applyAlignment="1" applyProtection="1">
      <alignment horizontal="left" vertical="top" wrapText="1"/>
    </xf>
    <xf numFmtId="0" fontId="1" fillId="0" borderId="7" xfId="5" applyBorder="1"/>
    <xf numFmtId="0" fontId="1" fillId="0" borderId="22" xfId="5" applyBorder="1"/>
    <xf numFmtId="0" fontId="1" fillId="0" borderId="5" xfId="5" applyFill="1" applyBorder="1" applyAlignment="1">
      <alignment horizontal="center"/>
    </xf>
    <xf numFmtId="0" fontId="1" fillId="0" borderId="7" xfId="5" applyFill="1" applyBorder="1"/>
    <xf numFmtId="0" fontId="1" fillId="0" borderId="0" xfId="5" applyFill="1" applyAlignment="1">
      <alignment horizontal="left" vertical="top" wrapText="1"/>
    </xf>
    <xf numFmtId="0" fontId="1" fillId="0" borderId="13" xfId="5" applyFill="1" applyBorder="1" applyAlignment="1">
      <alignment horizontal="left" vertical="top" wrapText="1"/>
    </xf>
    <xf numFmtId="0" fontId="1" fillId="0" borderId="8" xfId="5" applyFill="1" applyBorder="1"/>
    <xf numFmtId="0" fontId="1" fillId="0" borderId="10" xfId="5" applyBorder="1"/>
    <xf numFmtId="0" fontId="1" fillId="0" borderId="14" xfId="5" applyBorder="1"/>
    <xf numFmtId="0" fontId="1" fillId="0" borderId="23" xfId="5" applyBorder="1"/>
    <xf numFmtId="0" fontId="20" fillId="0" borderId="4" xfId="3" applyBorder="1" applyAlignment="1" applyProtection="1"/>
    <xf numFmtId="0" fontId="20" fillId="0" borderId="2" xfId="3" applyBorder="1" applyAlignment="1" applyProtection="1"/>
    <xf numFmtId="0" fontId="20" fillId="0" borderId="24" xfId="3" applyBorder="1" applyAlignment="1" applyProtection="1"/>
    <xf numFmtId="0" fontId="1" fillId="0" borderId="0" xfId="5" applyBorder="1" applyAlignment="1">
      <alignment horizontal="left" vertical="top" wrapText="1"/>
    </xf>
    <xf numFmtId="0" fontId="3" fillId="0" borderId="2" xfId="5" applyFont="1" applyFill="1" applyBorder="1"/>
    <xf numFmtId="0" fontId="1" fillId="0" borderId="12" xfId="5" applyFill="1" applyBorder="1"/>
    <xf numFmtId="0" fontId="1" fillId="0" borderId="12" xfId="5" applyFill="1" applyBorder="1" applyAlignment="1">
      <alignment wrapText="1"/>
    </xf>
    <xf numFmtId="0" fontId="38" fillId="0" borderId="0" xfId="5" applyFont="1" applyFill="1" applyAlignment="1">
      <alignment horizontal="left" wrapText="1" indent="2"/>
    </xf>
    <xf numFmtId="0" fontId="39" fillId="0" borderId="0" xfId="5" applyFont="1" applyFill="1" applyAlignment="1">
      <alignment horizontal="left" wrapText="1" indent="2"/>
    </xf>
    <xf numFmtId="0" fontId="24" fillId="0" borderId="0" xfId="6" applyFont="1" applyAlignment="1">
      <alignment horizontal="left" vertical="top" wrapText="1"/>
    </xf>
    <xf numFmtId="0" fontId="24" fillId="0" borderId="0" xfId="5" applyFont="1" applyFill="1" applyAlignment="1">
      <alignment horizontal="left" vertical="top" wrapText="1"/>
    </xf>
    <xf numFmtId="0" fontId="1" fillId="0" borderId="1" xfId="5" applyFill="1" applyBorder="1"/>
    <xf numFmtId="49" fontId="1" fillId="0" borderId="5" xfId="5" applyNumberFormat="1" applyFill="1" applyBorder="1" applyAlignment="1">
      <alignment horizontal="center" vertical="center"/>
    </xf>
    <xf numFmtId="49" fontId="1" fillId="0" borderId="8" xfId="5" applyNumberFormat="1" applyFill="1" applyBorder="1" applyAlignment="1">
      <alignment horizontal="center" vertical="center"/>
    </xf>
    <xf numFmtId="0" fontId="3" fillId="0" borderId="0" xfId="5" applyFont="1" applyFill="1"/>
    <xf numFmtId="14" fontId="1" fillId="0" borderId="0" xfId="5" applyNumberFormat="1" applyFill="1"/>
    <xf numFmtId="49" fontId="1" fillId="0" borderId="12" xfId="5" applyNumberFormat="1" applyFill="1" applyBorder="1"/>
    <xf numFmtId="0" fontId="1" fillId="0" borderId="16" xfId="5" applyFill="1" applyBorder="1"/>
    <xf numFmtId="0" fontId="3" fillId="0" borderId="4" xfId="5" applyFont="1" applyFill="1" applyBorder="1"/>
    <xf numFmtId="14" fontId="1" fillId="0" borderId="8" xfId="5" applyNumberFormat="1" applyFill="1" applyBorder="1"/>
    <xf numFmtId="0" fontId="1" fillId="0" borderId="0" xfId="5" applyFont="1"/>
    <xf numFmtId="170" fontId="1" fillId="0" borderId="1" xfId="0" applyNumberFormat="1" applyFont="1" applyBorder="1" applyAlignment="1" applyProtection="1">
      <alignment horizontal="left" vertical="center" wrapText="1"/>
    </xf>
    <xf numFmtId="16" fontId="1" fillId="0" borderId="2" xfId="0" applyNumberFormat="1" applyFont="1" applyBorder="1" applyAlignment="1" applyProtection="1">
      <alignment horizontal="center"/>
    </xf>
    <xf numFmtId="9" fontId="1" fillId="0" borderId="1" xfId="0" applyNumberFormat="1" applyFont="1" applyBorder="1" applyAlignment="1" applyProtection="1">
      <alignment horizontal="right" wrapText="1"/>
    </xf>
    <xf numFmtId="0" fontId="3" fillId="0" borderId="0" xfId="5" applyFont="1" applyAlignment="1">
      <alignment horizontal="left" vertical="top"/>
    </xf>
    <xf numFmtId="0" fontId="1" fillId="0" borderId="1" xfId="5" applyBorder="1"/>
    <xf numFmtId="49" fontId="1" fillId="0" borderId="1" xfId="5" applyNumberFormat="1" applyBorder="1"/>
    <xf numFmtId="0" fontId="1" fillId="0" borderId="3" xfId="5" applyBorder="1"/>
    <xf numFmtId="0" fontId="1" fillId="0" borderId="0" xfId="5" applyAlignment="1">
      <alignment horizontal="left" vertical="top"/>
    </xf>
    <xf numFmtId="0" fontId="1" fillId="0" borderId="0" xfId="5" applyAlignment="1"/>
    <xf numFmtId="0" fontId="3" fillId="0" borderId="0" xfId="5" applyFont="1"/>
    <xf numFmtId="0" fontId="3" fillId="0" borderId="0" xfId="5" applyFont="1" applyAlignment="1">
      <alignment horizontal="left" vertical="top" wrapText="1"/>
    </xf>
    <xf numFmtId="0" fontId="3" fillId="0" borderId="0" xfId="5" applyFont="1" applyAlignment="1">
      <alignment vertical="top" wrapText="1"/>
    </xf>
    <xf numFmtId="0" fontId="7" fillId="0" borderId="0" xfId="5" applyFont="1" applyFill="1" applyAlignment="1">
      <alignment vertical="top" wrapText="1"/>
    </xf>
    <xf numFmtId="16" fontId="1" fillId="0" borderId="2" xfId="0" applyNumberFormat="1" applyFont="1" applyBorder="1" applyAlignment="1" applyProtection="1">
      <alignment horizontal="left" indent="4"/>
    </xf>
    <xf numFmtId="0" fontId="33" fillId="0" borderId="1" xfId="0" applyFont="1" applyBorder="1" applyAlignment="1" applyProtection="1">
      <alignment horizontal="center" vertical="center"/>
    </xf>
    <xf numFmtId="0" fontId="24" fillId="0" borderId="6" xfId="5" applyFont="1" applyBorder="1" applyAlignment="1">
      <alignment horizontal="left" vertical="top" wrapText="1"/>
    </xf>
    <xf numFmtId="0" fontId="24" fillId="0" borderId="25" xfId="5" applyFont="1" applyBorder="1" applyAlignment="1">
      <alignment horizontal="left" vertical="top" wrapText="1"/>
    </xf>
    <xf numFmtId="0" fontId="2" fillId="0" borderId="0" xfId="5" applyFont="1" applyBorder="1" applyAlignment="1">
      <alignment horizontal="center" vertical="center"/>
    </xf>
    <xf numFmtId="0" fontId="32" fillId="0" borderId="0" xfId="5" applyFont="1" applyBorder="1" applyAlignment="1">
      <alignment horizontal="center" vertical="top" wrapText="1"/>
    </xf>
    <xf numFmtId="0" fontId="1" fillId="0" borderId="2" xfId="5" applyBorder="1" applyAlignment="1">
      <alignment horizontal="left" vertical="top" wrapText="1"/>
    </xf>
    <xf numFmtId="0" fontId="3" fillId="0" borderId="0" xfId="5" applyFont="1" applyBorder="1" applyAlignment="1">
      <alignment horizontal="left" vertical="center" wrapText="1"/>
    </xf>
    <xf numFmtId="0" fontId="20" fillId="0" borderId="6" xfId="3" applyBorder="1" applyAlignment="1" applyProtection="1">
      <alignment horizontal="left" vertical="top" wrapText="1"/>
    </xf>
    <xf numFmtId="0" fontId="20" fillId="0" borderId="25" xfId="3" applyBorder="1" applyAlignment="1" applyProtection="1">
      <alignment horizontal="left" vertical="top" wrapText="1"/>
    </xf>
    <xf numFmtId="0" fontId="6" fillId="0" borderId="3" xfId="0" applyFont="1" applyBorder="1" applyAlignment="1" applyProtection="1">
      <alignment horizontal="center" vertical="center" wrapText="1"/>
    </xf>
    <xf numFmtId="0" fontId="6" fillId="0" borderId="12" xfId="0" applyFont="1" applyBorder="1" applyAlignment="1" applyProtection="1">
      <alignment horizontal="center" vertical="center" wrapText="1"/>
    </xf>
    <xf numFmtId="0" fontId="17" fillId="0" borderId="2" xfId="0" applyFont="1" applyBorder="1" applyAlignment="1" applyProtection="1">
      <alignment horizontal="center" vertical="center" wrapText="1"/>
    </xf>
    <xf numFmtId="0" fontId="2" fillId="2" borderId="0" xfId="0" applyFont="1" applyFill="1" applyAlignment="1" applyProtection="1">
      <alignment horizontal="center" vertical="center"/>
    </xf>
    <xf numFmtId="0" fontId="3" fillId="0" borderId="0" xfId="0" applyFont="1" applyFill="1" applyBorder="1" applyAlignment="1" applyProtection="1">
      <alignment horizontal="left" vertical="center" wrapText="1"/>
    </xf>
    <xf numFmtId="0" fontId="4" fillId="0" borderId="0" xfId="0" applyFont="1" applyFill="1" applyBorder="1" applyAlignment="1" applyProtection="1">
      <alignment horizontal="left" vertical="center" wrapText="1"/>
    </xf>
    <xf numFmtId="0" fontId="3" fillId="0" borderId="1" xfId="0" applyFont="1" applyBorder="1" applyAlignment="1" applyProtection="1">
      <alignment horizontal="center" vertical="center"/>
    </xf>
    <xf numFmtId="0" fontId="3" fillId="0" borderId="0" xfId="0" applyFont="1" applyFill="1" applyBorder="1" applyAlignment="1" applyProtection="1">
      <alignment horizontal="left" wrapText="1"/>
    </xf>
    <xf numFmtId="0" fontId="0" fillId="0" borderId="0" xfId="0" applyFill="1" applyBorder="1" applyAlignment="1" applyProtection="1">
      <alignment horizontal="left" wrapText="1"/>
    </xf>
    <xf numFmtId="0" fontId="1" fillId="0" borderId="0" xfId="0" applyFont="1" applyFill="1" applyBorder="1" applyAlignment="1" applyProtection="1">
      <alignment horizontal="left" vertical="center" wrapText="1"/>
    </xf>
    <xf numFmtId="0" fontId="1" fillId="0" borderId="0" xfId="3" applyFont="1" applyAlignment="1" applyProtection="1">
      <alignment vertical="top" wrapText="1"/>
    </xf>
    <xf numFmtId="0" fontId="0" fillId="0" borderId="3" xfId="0" applyFill="1" applyBorder="1" applyAlignment="1" applyProtection="1">
      <alignment horizontal="center" vertical="center"/>
    </xf>
    <xf numFmtId="0" fontId="0" fillId="0" borderId="12" xfId="0" applyFill="1" applyBorder="1" applyAlignment="1" applyProtection="1">
      <alignment horizontal="center" vertical="center"/>
    </xf>
    <xf numFmtId="0" fontId="1" fillId="0" borderId="0" xfId="0" applyFont="1" applyBorder="1" applyAlignment="1" applyProtection="1">
      <alignment horizontal="left" vertical="top" wrapText="1"/>
    </xf>
    <xf numFmtId="0" fontId="3" fillId="0" borderId="1" xfId="0" applyFont="1" applyBorder="1" applyAlignment="1" applyProtection="1">
      <alignment vertical="center"/>
    </xf>
    <xf numFmtId="0" fontId="3" fillId="0" borderId="0" xfId="0" applyFont="1" applyAlignment="1" applyProtection="1">
      <alignment horizontal="center" vertical="center" wrapText="1"/>
    </xf>
    <xf numFmtId="0" fontId="0" fillId="0" borderId="1" xfId="0" applyFill="1" applyBorder="1" applyAlignment="1" applyProtection="1">
      <alignment vertical="center"/>
    </xf>
    <xf numFmtId="0" fontId="0" fillId="0" borderId="6" xfId="0" applyFill="1" applyBorder="1" applyAlignment="1" applyProtection="1">
      <alignment vertical="center" wrapText="1"/>
    </xf>
    <xf numFmtId="0" fontId="0" fillId="0" borderId="5" xfId="0" applyFill="1" applyBorder="1" applyAlignment="1" applyProtection="1">
      <alignment vertical="center" wrapText="1"/>
    </xf>
    <xf numFmtId="0" fontId="11" fillId="0" borderId="6" xfId="0" applyFont="1" applyFill="1" applyBorder="1" applyAlignment="1" applyProtection="1"/>
    <xf numFmtId="0" fontId="0" fillId="0" borderId="5" xfId="0" applyFill="1" applyBorder="1" applyAlignment="1" applyProtection="1"/>
    <xf numFmtId="0" fontId="4" fillId="0" borderId="6" xfId="0" applyFont="1" applyFill="1" applyBorder="1" applyAlignment="1" applyProtection="1"/>
    <xf numFmtId="0" fontId="17" fillId="4" borderId="3" xfId="0" applyFont="1" applyFill="1" applyBorder="1" applyAlignment="1" applyProtection="1">
      <alignment horizontal="center" vertical="center" wrapText="1"/>
    </xf>
    <xf numFmtId="0" fontId="17" fillId="4" borderId="12" xfId="0" applyFont="1" applyFill="1" applyBorder="1" applyAlignment="1" applyProtection="1">
      <alignment horizontal="center" vertical="center" wrapText="1"/>
    </xf>
    <xf numFmtId="0" fontId="1" fillId="0" borderId="0" xfId="0" applyFont="1" applyAlignment="1" applyProtection="1">
      <alignment horizontal="left" vertical="center" wrapText="1"/>
    </xf>
    <xf numFmtId="0" fontId="0" fillId="4" borderId="1" xfId="0" applyFill="1" applyBorder="1" applyAlignment="1" applyProtection="1">
      <alignment vertical="center"/>
    </xf>
    <xf numFmtId="0" fontId="0" fillId="0" borderId="1" xfId="0" applyBorder="1" applyAlignment="1" applyProtection="1">
      <alignment vertical="center"/>
    </xf>
    <xf numFmtId="0" fontId="1" fillId="0" borderId="13" xfId="0" applyFont="1" applyBorder="1" applyAlignment="1" applyProtection="1">
      <alignment horizontal="left" vertical="top" wrapText="1"/>
    </xf>
    <xf numFmtId="0" fontId="1" fillId="0" borderId="2" xfId="0" applyFont="1" applyBorder="1" applyAlignment="1" applyProtection="1">
      <alignment horizontal="left" wrapText="1"/>
    </xf>
    <xf numFmtId="0" fontId="1" fillId="0" borderId="0" xfId="0" applyFont="1" applyBorder="1" applyAlignment="1" applyProtection="1">
      <alignment horizontal="left" vertical="top" wrapText="1" indent="10"/>
    </xf>
    <xf numFmtId="0" fontId="12" fillId="0" borderId="0" xfId="0" applyFont="1" applyAlignment="1" applyProtection="1">
      <alignment horizontal="left" vertical="top" wrapText="1"/>
    </xf>
    <xf numFmtId="0" fontId="3" fillId="0" borderId="0" xfId="0" applyFont="1" applyAlignment="1" applyProtection="1">
      <alignment horizontal="left"/>
    </xf>
    <xf numFmtId="0" fontId="1" fillId="0" borderId="0" xfId="0" applyFont="1" applyAlignment="1" applyProtection="1">
      <alignment horizontal="left"/>
    </xf>
    <xf numFmtId="0" fontId="1" fillId="2" borderId="3" xfId="0" applyFont="1" applyFill="1" applyBorder="1" applyAlignment="1" applyProtection="1">
      <alignment horizontal="center" vertical="top" wrapText="1"/>
    </xf>
    <xf numFmtId="0" fontId="1" fillId="2" borderId="12" xfId="0" applyFont="1" applyFill="1" applyBorder="1" applyAlignment="1" applyProtection="1">
      <alignment horizontal="center" vertical="top" wrapText="1"/>
    </xf>
    <xf numFmtId="0" fontId="3" fillId="4" borderId="1" xfId="0" applyFont="1" applyFill="1" applyBorder="1" applyAlignment="1" applyProtection="1">
      <alignment horizontal="center" vertical="top" wrapText="1"/>
    </xf>
    <xf numFmtId="0" fontId="1" fillId="0" borderId="6" xfId="0" applyFont="1" applyBorder="1" applyAlignment="1" applyProtection="1">
      <alignment horizontal="left" vertical="top" wrapText="1"/>
    </xf>
    <xf numFmtId="0" fontId="1" fillId="0" borderId="9" xfId="0" applyFont="1" applyBorder="1" applyAlignment="1" applyProtection="1">
      <alignment horizontal="left" vertical="top" wrapText="1"/>
    </xf>
    <xf numFmtId="0" fontId="12" fillId="4" borderId="1" xfId="0" applyFont="1" applyFill="1" applyBorder="1" applyAlignment="1" applyProtection="1">
      <alignment horizontal="center" vertical="top" wrapText="1"/>
    </xf>
    <xf numFmtId="0" fontId="3" fillId="0" borderId="0" xfId="0" applyFont="1" applyAlignment="1" applyProtection="1">
      <alignment horizontal="left" indent="1"/>
    </xf>
    <xf numFmtId="0" fontId="11" fillId="0" borderId="0" xfId="0" applyFont="1" applyFill="1" applyBorder="1" applyAlignment="1" applyProtection="1">
      <alignment horizontal="left"/>
    </xf>
    <xf numFmtId="0" fontId="1" fillId="0" borderId="10" xfId="0" applyFont="1" applyBorder="1" applyAlignment="1" applyProtection="1">
      <alignment horizontal="left"/>
    </xf>
    <xf numFmtId="0" fontId="1" fillId="0" borderId="11" xfId="0" applyFont="1" applyBorder="1" applyAlignment="1" applyProtection="1">
      <alignment horizontal="left"/>
    </xf>
    <xf numFmtId="0" fontId="3" fillId="0" borderId="0" xfId="0" applyFont="1" applyBorder="1" applyAlignment="1" applyProtection="1">
      <alignment horizontal="left" vertical="top" wrapText="1"/>
    </xf>
    <xf numFmtId="0" fontId="1" fillId="0" borderId="16" xfId="0" applyFont="1" applyBorder="1" applyAlignment="1" applyProtection="1">
      <alignment horizontal="left" vertical="top" wrapText="1"/>
    </xf>
    <xf numFmtId="0" fontId="11" fillId="0" borderId="13" xfId="0" applyFont="1" applyBorder="1" applyAlignment="1" applyProtection="1">
      <alignment horizontal="left" vertical="top" wrapText="1"/>
    </xf>
    <xf numFmtId="0" fontId="12" fillId="0" borderId="0" xfId="0" applyFont="1" applyFill="1" applyBorder="1" applyAlignment="1" applyProtection="1"/>
    <xf numFmtId="0" fontId="1" fillId="0" borderId="0" xfId="0" applyFont="1" applyFill="1" applyBorder="1" applyAlignment="1" applyProtection="1"/>
    <xf numFmtId="0" fontId="11" fillId="0" borderId="0" xfId="0" applyFont="1" applyFill="1" applyBorder="1" applyAlignment="1" applyProtection="1"/>
    <xf numFmtId="0" fontId="11" fillId="0" borderId="0" xfId="0" applyFont="1" applyFill="1" applyBorder="1" applyAlignment="1" applyProtection="1">
      <alignment horizontal="left" indent="12"/>
    </xf>
    <xf numFmtId="0" fontId="1" fillId="0" borderId="0" xfId="0" applyFont="1" applyBorder="1" applyAlignment="1" applyProtection="1">
      <alignment horizontal="left" vertical="center" wrapText="1"/>
    </xf>
    <xf numFmtId="0" fontId="3" fillId="4" borderId="1" xfId="0" applyFont="1" applyFill="1" applyBorder="1" applyAlignment="1" applyProtection="1">
      <alignment horizontal="center"/>
    </xf>
    <xf numFmtId="0" fontId="11" fillId="0" borderId="0" xfId="0" applyFont="1" applyAlignment="1" applyProtection="1">
      <alignment horizontal="left" vertical="top" wrapText="1"/>
    </xf>
    <xf numFmtId="0" fontId="1" fillId="0" borderId="2" xfId="0" applyFont="1" applyFill="1" applyBorder="1" applyAlignment="1" applyProtection="1">
      <alignment horizontal="center" wrapText="1"/>
    </xf>
    <xf numFmtId="0" fontId="11" fillId="0" borderId="0" xfId="0" applyFont="1" applyFill="1" applyBorder="1" applyAlignment="1" applyProtection="1">
      <alignment horizontal="left" vertical="top" wrapText="1" indent="1"/>
    </xf>
    <xf numFmtId="0" fontId="1" fillId="0" borderId="6" xfId="0" applyFont="1" applyBorder="1" applyAlignment="1" applyProtection="1"/>
    <xf numFmtId="0" fontId="1" fillId="0" borderId="9" xfId="0" applyFont="1" applyBorder="1" applyAlignment="1" applyProtection="1"/>
    <xf numFmtId="0" fontId="1" fillId="0" borderId="5" xfId="0" applyFont="1" applyBorder="1" applyAlignment="1" applyProtection="1"/>
    <xf numFmtId="0" fontId="3" fillId="0" borderId="2" xfId="0" applyFont="1" applyBorder="1" applyAlignment="1" applyProtection="1">
      <alignment vertical="top" wrapText="1"/>
    </xf>
    <xf numFmtId="0" fontId="1" fillId="0" borderId="2" xfId="0" applyFont="1" applyBorder="1" applyAlignment="1" applyProtection="1">
      <alignment vertical="top" wrapText="1"/>
    </xf>
    <xf numFmtId="0" fontId="1" fillId="0" borderId="0" xfId="0" applyFont="1" applyBorder="1" applyAlignment="1" applyProtection="1">
      <alignment horizontal="left" vertical="top" wrapText="1" indent="1"/>
    </xf>
    <xf numFmtId="0" fontId="1" fillId="0" borderId="0" xfId="0" applyFont="1" applyAlignment="1" applyProtection="1"/>
    <xf numFmtId="0" fontId="1" fillId="0" borderId="0" xfId="0" applyFont="1" applyAlignment="1" applyProtection="1">
      <alignment vertical="top" wrapText="1"/>
    </xf>
    <xf numFmtId="0" fontId="3" fillId="0" borderId="0" xfId="0" applyFont="1" applyAlignment="1" applyProtection="1">
      <alignment vertical="top" wrapText="1"/>
    </xf>
    <xf numFmtId="0" fontId="1" fillId="0" borderId="0" xfId="0" applyFont="1" applyAlignment="1" applyProtection="1">
      <alignment vertical="top"/>
    </xf>
    <xf numFmtId="0" fontId="1" fillId="0" borderId="0" xfId="0" applyFont="1" applyFill="1" applyBorder="1" applyAlignment="1" applyProtection="1">
      <alignment horizontal="left" wrapText="1" indent="1"/>
    </xf>
    <xf numFmtId="0" fontId="11" fillId="0" borderId="0" xfId="0" applyFont="1" applyBorder="1" applyAlignment="1" applyProtection="1">
      <alignment horizontal="left" vertical="top" wrapText="1" indent="1"/>
    </xf>
    <xf numFmtId="0" fontId="16" fillId="0" borderId="0" xfId="0" applyFont="1" applyBorder="1" applyAlignment="1" applyProtection="1">
      <alignment horizontal="left"/>
    </xf>
    <xf numFmtId="0" fontId="13" fillId="0" borderId="0" xfId="0" applyFont="1" applyFill="1" applyBorder="1" applyAlignment="1" applyProtection="1">
      <alignment horizontal="left" indent="1"/>
    </xf>
    <xf numFmtId="0" fontId="13" fillId="0" borderId="13" xfId="0" applyFont="1" applyFill="1" applyBorder="1" applyAlignment="1" applyProtection="1">
      <alignment horizontal="left" indent="1"/>
    </xf>
    <xf numFmtId="0" fontId="1" fillId="0" borderId="2" xfId="0" applyFont="1" applyBorder="1" applyAlignment="1" applyProtection="1">
      <alignment horizontal="left"/>
    </xf>
    <xf numFmtId="0" fontId="13" fillId="0" borderId="0" xfId="0" applyFont="1" applyFill="1" applyAlignment="1" applyProtection="1">
      <alignment vertical="top" wrapText="1"/>
    </xf>
    <xf numFmtId="0" fontId="3" fillId="0" borderId="0" xfId="0" applyFont="1" applyFill="1" applyBorder="1" applyAlignment="1" applyProtection="1">
      <alignment horizontal="left" vertical="top" wrapText="1"/>
    </xf>
    <xf numFmtId="0" fontId="3" fillId="0" borderId="13" xfId="0" applyFont="1" applyBorder="1" applyAlignment="1" applyProtection="1">
      <alignment horizontal="left" vertical="top" wrapText="1"/>
    </xf>
    <xf numFmtId="0" fontId="1" fillId="0" borderId="0" xfId="0" applyFont="1" applyAlignment="1" applyProtection="1">
      <alignment horizontal="center" vertical="center"/>
    </xf>
    <xf numFmtId="0" fontId="1" fillId="0" borderId="5" xfId="0" applyFont="1" applyBorder="1" applyAlignment="1" applyProtection="1">
      <alignment horizontal="left" vertical="top" wrapText="1"/>
    </xf>
    <xf numFmtId="0" fontId="11" fillId="0" borderId="0" xfId="0" applyFont="1" applyFill="1" applyBorder="1" applyAlignment="1" applyProtection="1">
      <alignment horizontal="left" indent="1"/>
    </xf>
    <xf numFmtId="0" fontId="1" fillId="0" borderId="0" xfId="0" applyFont="1" applyFill="1" applyBorder="1" applyAlignment="1" applyProtection="1">
      <alignment horizontal="left" indent="1"/>
    </xf>
    <xf numFmtId="0" fontId="1" fillId="0" borderId="6" xfId="0" applyFont="1" applyFill="1" applyBorder="1" applyAlignment="1" applyProtection="1"/>
    <xf numFmtId="0" fontId="11" fillId="0" borderId="6" xfId="0" applyFont="1" applyBorder="1" applyAlignment="1" applyProtection="1"/>
    <xf numFmtId="0" fontId="1" fillId="0" borderId="0" xfId="0" applyFont="1" applyBorder="1" applyAlignment="1" applyProtection="1">
      <alignment horizontal="left"/>
    </xf>
    <xf numFmtId="0" fontId="1" fillId="0" borderId="9" xfId="0" applyFont="1" applyFill="1" applyBorder="1" applyAlignment="1" applyProtection="1"/>
    <xf numFmtId="0" fontId="1" fillId="0" borderId="5" xfId="0" applyFont="1" applyFill="1" applyBorder="1" applyAlignment="1" applyProtection="1"/>
    <xf numFmtId="0" fontId="1" fillId="0" borderId="1" xfId="0" applyFont="1" applyFill="1" applyBorder="1" applyAlignment="1" applyProtection="1"/>
    <xf numFmtId="0" fontId="3" fillId="0" borderId="0" xfId="0" applyFont="1" applyAlignment="1" applyProtection="1">
      <alignment horizontal="left" vertical="top"/>
    </xf>
    <xf numFmtId="0" fontId="1" fillId="0" borderId="0" xfId="0" applyFont="1" applyAlignment="1" applyProtection="1">
      <alignment horizontal="left" vertical="top"/>
    </xf>
    <xf numFmtId="0" fontId="1" fillId="0" borderId="0" xfId="0" applyFont="1" applyAlignment="1" applyProtection="1">
      <alignment wrapText="1"/>
    </xf>
    <xf numFmtId="0" fontId="1" fillId="0" borderId="1" xfId="0" applyFont="1" applyFill="1" applyBorder="1" applyAlignment="1" applyProtection="1">
      <alignment horizontal="left" vertical="top" wrapText="1"/>
    </xf>
    <xf numFmtId="0" fontId="1" fillId="0" borderId="1" xfId="0" applyFont="1" applyBorder="1" applyAlignment="1" applyProtection="1">
      <alignment horizontal="left" vertical="top"/>
    </xf>
    <xf numFmtId="0" fontId="1" fillId="0" borderId="1" xfId="0" applyFont="1" applyBorder="1" applyAlignment="1" applyProtection="1">
      <alignment horizontal="left" vertical="top" wrapText="1"/>
    </xf>
    <xf numFmtId="0" fontId="1" fillId="0" borderId="1" xfId="0" applyFont="1" applyBorder="1" applyAlignment="1" applyProtection="1"/>
    <xf numFmtId="0" fontId="1" fillId="0" borderId="0" xfId="0" applyFont="1" applyBorder="1" applyAlignment="1" applyProtection="1">
      <alignment horizontal="left" vertical="top" wrapText="1" indent="3"/>
    </xf>
    <xf numFmtId="0" fontId="1" fillId="0" borderId="13" xfId="0" applyFont="1" applyBorder="1" applyAlignment="1" applyProtection="1">
      <alignment horizontal="left" vertical="top" wrapText="1" indent="8"/>
    </xf>
    <xf numFmtId="0" fontId="1" fillId="0" borderId="16" xfId="0" applyFont="1" applyBorder="1" applyAlignment="1" applyProtection="1">
      <alignment horizontal="left" vertical="top" wrapText="1" indent="8"/>
    </xf>
    <xf numFmtId="0" fontId="1" fillId="0" borderId="7" xfId="0" applyFont="1" applyBorder="1" applyAlignment="1" applyProtection="1">
      <alignment horizontal="left" vertical="top" wrapText="1" indent="8"/>
    </xf>
    <xf numFmtId="0" fontId="1" fillId="0" borderId="0" xfId="0" applyFont="1" applyFill="1" applyAlignment="1" applyProtection="1">
      <alignment horizontal="left" wrapText="1"/>
    </xf>
    <xf numFmtId="0" fontId="3" fillId="0" borderId="0" xfId="0" applyFont="1" applyAlignment="1" applyProtection="1">
      <alignment horizontal="left" vertical="top" wrapText="1"/>
    </xf>
    <xf numFmtId="0" fontId="1" fillId="0" borderId="0" xfId="0" applyFont="1" applyAlignment="1" applyProtection="1">
      <alignment horizontal="left" vertical="top" wrapText="1"/>
    </xf>
    <xf numFmtId="0" fontId="1" fillId="0" borderId="0" xfId="0" applyFont="1" applyBorder="1" applyAlignment="1" applyProtection="1">
      <alignment horizontal="left" wrapText="1" indent="1"/>
    </xf>
    <xf numFmtId="0" fontId="1" fillId="0" borderId="0" xfId="0" applyFont="1" applyBorder="1" applyAlignment="1" applyProtection="1">
      <alignment horizontal="left" vertical="top" indent="6"/>
    </xf>
    <xf numFmtId="0" fontId="12" fillId="0" borderId="0" xfId="0" applyFont="1" applyAlignment="1" applyProtection="1">
      <alignment horizontal="left" vertical="top" wrapText="1" indent="2"/>
    </xf>
    <xf numFmtId="0" fontId="1" fillId="0" borderId="0" xfId="0" applyFont="1" applyAlignment="1" applyProtection="1">
      <alignment horizontal="left" vertical="center" wrapText="1" indent="1"/>
    </xf>
    <xf numFmtId="0" fontId="1" fillId="0" borderId="7" xfId="0" applyFont="1" applyBorder="1" applyAlignment="1" applyProtection="1">
      <alignment horizontal="left" vertical="center" wrapText="1" indent="1"/>
    </xf>
    <xf numFmtId="0" fontId="1" fillId="0" borderId="0" xfId="0" applyFont="1" applyBorder="1" applyAlignment="1" applyProtection="1">
      <alignment horizontal="left" vertical="center" wrapText="1" indent="1"/>
    </xf>
    <xf numFmtId="0" fontId="11" fillId="0" borderId="7" xfId="0" applyFont="1" applyBorder="1" applyAlignment="1" applyProtection="1">
      <alignment horizontal="left" vertical="center" wrapText="1" indent="1"/>
    </xf>
    <xf numFmtId="0" fontId="11" fillId="0" borderId="0" xfId="0" applyFont="1" applyBorder="1" applyAlignment="1" applyProtection="1">
      <alignment horizontal="left" vertical="center" wrapText="1" indent="1"/>
    </xf>
    <xf numFmtId="0" fontId="11" fillId="0" borderId="0" xfId="0" applyFont="1" applyFill="1" applyBorder="1" applyAlignment="1" applyProtection="1">
      <alignment horizontal="left" vertical="top" wrapText="1"/>
    </xf>
    <xf numFmtId="0" fontId="3" fillId="0" borderId="0" xfId="0" applyFont="1" applyFill="1" applyAlignment="1" applyProtection="1">
      <alignment horizontal="left" vertical="top" wrapText="1"/>
    </xf>
    <xf numFmtId="0" fontId="1" fillId="0" borderId="0" xfId="0" applyFont="1" applyFill="1" applyBorder="1" applyAlignment="1" applyProtection="1">
      <alignment vertical="top" wrapText="1"/>
    </xf>
    <xf numFmtId="0" fontId="1" fillId="0" borderId="0" xfId="0" applyFont="1" applyFill="1" applyBorder="1" applyAlignment="1" applyProtection="1">
      <alignment horizontal="left" vertical="top" wrapText="1" indent="2"/>
    </xf>
    <xf numFmtId="0" fontId="1" fillId="0" borderId="0" xfId="0" applyFont="1" applyFill="1" applyBorder="1" applyAlignment="1" applyProtection="1">
      <alignment horizontal="left" vertical="top" wrapText="1" indent="1"/>
    </xf>
    <xf numFmtId="0" fontId="1" fillId="0" borderId="0" xfId="0" applyFont="1" applyFill="1" applyBorder="1" applyAlignment="1" applyProtection="1">
      <alignment horizontal="left" vertical="top" wrapText="1"/>
    </xf>
    <xf numFmtId="0" fontId="1" fillId="0" borderId="13" xfId="0" applyFont="1" applyFill="1" applyBorder="1" applyAlignment="1" applyProtection="1">
      <alignment horizontal="left" vertical="top" wrapText="1"/>
    </xf>
    <xf numFmtId="0" fontId="12" fillId="0" borderId="13" xfId="0" applyFont="1" applyFill="1" applyBorder="1" applyAlignment="1" applyProtection="1"/>
    <xf numFmtId="0" fontId="1" fillId="0" borderId="16" xfId="0" applyFont="1" applyFill="1" applyBorder="1" applyAlignment="1" applyProtection="1"/>
    <xf numFmtId="0" fontId="1" fillId="0" borderId="7" xfId="0" applyFont="1" applyFill="1" applyBorder="1" applyAlignment="1" applyProtection="1"/>
    <xf numFmtId="0" fontId="12" fillId="0" borderId="6" xfId="0" applyFont="1" applyBorder="1" applyAlignment="1" applyProtection="1">
      <alignment horizontal="center" vertical="top" wrapText="1"/>
    </xf>
    <xf numFmtId="0" fontId="1" fillId="0" borderId="9" xfId="0" applyFont="1" applyBorder="1" applyAlignment="1" applyProtection="1">
      <alignment horizontal="center" vertical="top" wrapText="1"/>
    </xf>
    <xf numFmtId="0" fontId="1" fillId="0" borderId="9" xfId="0" applyFont="1" applyBorder="1" applyAlignment="1" applyProtection="1">
      <alignment wrapText="1"/>
    </xf>
    <xf numFmtId="0" fontId="1" fillId="0" borderId="5" xfId="0" applyFont="1" applyBorder="1" applyAlignment="1" applyProtection="1">
      <alignment wrapText="1"/>
    </xf>
    <xf numFmtId="0" fontId="1" fillId="0" borderId="13" xfId="0" applyFont="1" applyBorder="1" applyAlignment="1" applyProtection="1">
      <alignment wrapText="1"/>
    </xf>
    <xf numFmtId="0" fontId="1" fillId="0" borderId="16" xfId="0" applyFont="1" applyBorder="1" applyAlignment="1" applyProtection="1">
      <alignment wrapText="1"/>
    </xf>
    <xf numFmtId="0" fontId="1" fillId="0" borderId="7" xfId="0" applyFont="1" applyBorder="1" applyAlignment="1" applyProtection="1">
      <alignment wrapText="1"/>
    </xf>
    <xf numFmtId="0" fontId="11" fillId="0" borderId="0" xfId="0" applyFont="1" applyBorder="1" applyAlignment="1" applyProtection="1">
      <alignment vertical="top" wrapText="1"/>
    </xf>
    <xf numFmtId="0" fontId="1" fillId="0" borderId="10" xfId="0" applyFont="1" applyBorder="1" applyAlignment="1" applyProtection="1">
      <alignment horizontal="left" vertical="top" wrapText="1"/>
    </xf>
    <xf numFmtId="0" fontId="1" fillId="0" borderId="14" xfId="0" applyFont="1" applyBorder="1" applyAlignment="1" applyProtection="1">
      <alignment horizontal="left" vertical="top" wrapText="1"/>
    </xf>
    <xf numFmtId="0" fontId="1" fillId="0" borderId="11" xfId="0" applyFont="1" applyBorder="1" applyAlignment="1" applyProtection="1">
      <alignment horizontal="left" vertical="top" wrapText="1"/>
    </xf>
    <xf numFmtId="0" fontId="1" fillId="0" borderId="4" xfId="0" applyFont="1" applyBorder="1" applyAlignment="1" applyProtection="1">
      <alignment horizontal="left" vertical="top" wrapText="1"/>
    </xf>
    <xf numFmtId="0" fontId="1" fillId="0" borderId="2" xfId="0" applyFont="1" applyBorder="1" applyAlignment="1" applyProtection="1">
      <alignment horizontal="left" vertical="top" wrapText="1"/>
    </xf>
    <xf numFmtId="0" fontId="1" fillId="0" borderId="8" xfId="0" applyFont="1" applyBorder="1" applyAlignment="1" applyProtection="1">
      <alignment horizontal="left" vertical="top" wrapText="1"/>
    </xf>
    <xf numFmtId="0" fontId="1" fillId="0" borderId="1" xfId="0" applyFont="1" applyBorder="1" applyAlignment="1" applyProtection="1">
      <alignment horizontal="center" vertical="center" wrapText="1"/>
    </xf>
    <xf numFmtId="0" fontId="16" fillId="0" borderId="8" xfId="0" applyFont="1" applyBorder="1" applyAlignment="1" applyProtection="1">
      <alignment wrapText="1"/>
    </xf>
    <xf numFmtId="0" fontId="1" fillId="0" borderId="12" xfId="0" applyFont="1" applyBorder="1" applyAlignment="1" applyProtection="1">
      <alignment wrapText="1"/>
    </xf>
    <xf numFmtId="0" fontId="1" fillId="0" borderId="11" xfId="0" applyFont="1" applyBorder="1" applyAlignment="1" applyProtection="1">
      <alignment wrapText="1"/>
    </xf>
    <xf numFmtId="0" fontId="1" fillId="0" borderId="3" xfId="0" applyFont="1" applyBorder="1" applyAlignment="1" applyProtection="1">
      <alignment wrapText="1"/>
    </xf>
    <xf numFmtId="0" fontId="1" fillId="0" borderId="1" xfId="0" applyFont="1" applyBorder="1" applyAlignment="1" applyProtection="1">
      <alignment horizontal="center" vertical="center"/>
    </xf>
    <xf numFmtId="0" fontId="1" fillId="0" borderId="0" xfId="0" applyFont="1" applyBorder="1" applyAlignment="1" applyProtection="1">
      <alignment horizontal="left" vertical="top"/>
    </xf>
    <xf numFmtId="0" fontId="1" fillId="0" borderId="2" xfId="0" applyFont="1" applyBorder="1" applyAlignment="1" applyProtection="1">
      <alignment horizontal="center"/>
    </xf>
    <xf numFmtId="0" fontId="7" fillId="0" borderId="0" xfId="0" applyFont="1" applyAlignment="1" applyProtection="1">
      <alignment horizontal="left" vertical="top"/>
    </xf>
    <xf numFmtId="0" fontId="1" fillId="0" borderId="7" xfId="0" applyFont="1" applyBorder="1" applyAlignment="1" applyProtection="1">
      <alignment horizontal="left" vertical="top" wrapText="1"/>
    </xf>
    <xf numFmtId="0" fontId="1" fillId="0" borderId="0" xfId="0" applyFont="1" applyFill="1" applyBorder="1" applyAlignment="1" applyProtection="1">
      <alignment horizontal="left" indent="2"/>
    </xf>
    <xf numFmtId="0" fontId="1" fillId="0" borderId="13" xfId="0" applyFont="1" applyFill="1" applyBorder="1" applyAlignment="1" applyProtection="1">
      <alignment horizontal="left" indent="2"/>
    </xf>
    <xf numFmtId="0" fontId="25" fillId="0" borderId="8" xfId="0" applyFont="1" applyBorder="1" applyAlignment="1" applyProtection="1">
      <alignment vertical="center" wrapText="1"/>
    </xf>
    <xf numFmtId="0" fontId="16" fillId="0" borderId="12" xfId="0" applyFont="1" applyBorder="1" applyAlignment="1" applyProtection="1">
      <alignment wrapText="1"/>
    </xf>
    <xf numFmtId="0" fontId="16" fillId="0" borderId="5" xfId="0" applyFont="1" applyBorder="1" applyAlignment="1" applyProtection="1">
      <alignment wrapText="1"/>
    </xf>
    <xf numFmtId="0" fontId="16" fillId="0" borderId="1" xfId="0" applyFont="1" applyBorder="1" applyAlignment="1" applyProtection="1">
      <alignment wrapText="1"/>
    </xf>
    <xf numFmtId="0" fontId="16" fillId="0" borderId="11" xfId="0" applyFont="1" applyBorder="1" applyAlignment="1" applyProtection="1">
      <alignment wrapText="1"/>
    </xf>
    <xf numFmtId="0" fontId="16" fillId="0" borderId="3" xfId="0" applyFont="1" applyBorder="1" applyAlignment="1" applyProtection="1">
      <alignment wrapText="1"/>
    </xf>
    <xf numFmtId="0" fontId="24" fillId="0" borderId="13" xfId="0" applyFont="1" applyBorder="1" applyAlignment="1" applyProtection="1">
      <alignment wrapText="1"/>
    </xf>
    <xf numFmtId="0" fontId="1" fillId="0" borderId="3" xfId="0" applyFont="1" applyBorder="1" applyAlignment="1" applyProtection="1">
      <alignment horizontal="center" vertical="center"/>
    </xf>
    <xf numFmtId="0" fontId="1" fillId="0" borderId="16" xfId="0" applyFont="1" applyBorder="1" applyAlignment="1" applyProtection="1">
      <alignment horizontal="center" vertical="center"/>
    </xf>
    <xf numFmtId="0" fontId="1" fillId="0" borderId="12" xfId="0" applyFont="1" applyBorder="1" applyAlignment="1" applyProtection="1">
      <alignment horizontal="center" vertical="center"/>
    </xf>
    <xf numFmtId="0" fontId="1" fillId="0" borderId="3" xfId="0" applyFont="1" applyBorder="1" applyAlignment="1" applyProtection="1">
      <alignment horizontal="center" vertical="center" wrapText="1"/>
    </xf>
    <xf numFmtId="0" fontId="1" fillId="0" borderId="16" xfId="0" applyFont="1" applyBorder="1" applyAlignment="1" applyProtection="1">
      <alignment horizontal="center" vertical="center" wrapText="1"/>
    </xf>
    <xf numFmtId="0" fontId="1" fillId="0" borderId="12" xfId="0" applyFont="1" applyBorder="1" applyAlignment="1" applyProtection="1">
      <alignment horizontal="center" vertical="center" wrapText="1"/>
    </xf>
    <xf numFmtId="0" fontId="2" fillId="2" borderId="0" xfId="5" applyFont="1" applyFill="1" applyAlignment="1">
      <alignment horizontal="center" vertical="center"/>
    </xf>
    <xf numFmtId="0" fontId="3" fillId="0" borderId="2" xfId="5" applyFont="1" applyBorder="1" applyAlignment="1">
      <alignment horizontal="left" vertical="center" wrapText="1"/>
    </xf>
    <xf numFmtId="0" fontId="1" fillId="0" borderId="2" xfId="5" applyBorder="1" applyAlignment="1">
      <alignment horizontal="left" vertical="center" wrapText="1"/>
    </xf>
    <xf numFmtId="0" fontId="1" fillId="0" borderId="12" xfId="5" applyBorder="1" applyAlignment="1"/>
    <xf numFmtId="0" fontId="1" fillId="0" borderId="1" xfId="5" applyBorder="1" applyAlignment="1"/>
    <xf numFmtId="0" fontId="16" fillId="0" borderId="12" xfId="5" applyFont="1" applyBorder="1" applyAlignment="1">
      <alignment wrapText="1"/>
    </xf>
    <xf numFmtId="0" fontId="16" fillId="0" borderId="1" xfId="5" applyFont="1" applyBorder="1" applyAlignment="1">
      <alignment wrapText="1"/>
    </xf>
    <xf numFmtId="0" fontId="1" fillId="0" borderId="7" xfId="0" applyFont="1" applyBorder="1" applyAlignment="1" applyProtection="1">
      <alignment horizontal="left" vertical="top" wrapText="1" indent="1"/>
    </xf>
    <xf numFmtId="0" fontId="1" fillId="0" borderId="6" xfId="0" applyFont="1" applyBorder="1" applyAlignment="1" applyProtection="1">
      <alignment horizontal="center" vertical="center" wrapText="1"/>
    </xf>
    <xf numFmtId="0" fontId="1" fillId="0" borderId="5" xfId="0" applyFont="1" applyBorder="1" applyAlignment="1" applyProtection="1">
      <alignment horizontal="center" vertical="center" wrapText="1"/>
    </xf>
    <xf numFmtId="0" fontId="1" fillId="4" borderId="1" xfId="0" applyFont="1" applyFill="1" applyBorder="1" applyAlignment="1" applyProtection="1"/>
    <xf numFmtId="0" fontId="3" fillId="0" borderId="2" xfId="0" applyFont="1" applyFill="1" applyBorder="1" applyAlignment="1" applyProtection="1">
      <alignment horizontal="left" vertical="top" wrapText="1"/>
    </xf>
    <xf numFmtId="0" fontId="3" fillId="0" borderId="2" xfId="0" applyFont="1" applyFill="1" applyBorder="1" applyAlignment="1" applyProtection="1">
      <alignment wrapText="1"/>
    </xf>
    <xf numFmtId="49" fontId="1" fillId="0" borderId="6" xfId="0" applyNumberFormat="1" applyFont="1" applyBorder="1" applyAlignment="1" applyProtection="1">
      <alignment horizontal="center" vertical="center"/>
    </xf>
    <xf numFmtId="49" fontId="1" fillId="0" borderId="5" xfId="0" applyNumberFormat="1" applyFont="1" applyBorder="1" applyAlignment="1" applyProtection="1">
      <alignment horizontal="center" vertical="center"/>
    </xf>
    <xf numFmtId="0" fontId="3" fillId="4" borderId="1" xfId="0" applyFont="1" applyFill="1" applyBorder="1" applyAlignment="1" applyProtection="1">
      <alignment horizontal="center" vertical="center" wrapText="1"/>
    </xf>
    <xf numFmtId="0" fontId="3" fillId="0" borderId="2" xfId="0" applyFont="1" applyBorder="1" applyAlignment="1" applyProtection="1">
      <alignment horizontal="left" vertical="top" wrapText="1"/>
    </xf>
    <xf numFmtId="0" fontId="1" fillId="0" borderId="2" xfId="0" applyFont="1" applyBorder="1" applyAlignment="1" applyProtection="1">
      <alignment wrapText="1"/>
    </xf>
    <xf numFmtId="0" fontId="1" fillId="0" borderId="0" xfId="0" applyFont="1" applyBorder="1" applyAlignment="1" applyProtection="1">
      <alignment wrapText="1"/>
    </xf>
    <xf numFmtId="0" fontId="3" fillId="4" borderId="6" xfId="0" applyFont="1" applyFill="1" applyBorder="1" applyAlignment="1" applyProtection="1">
      <alignment horizontal="center" vertical="center" wrapText="1"/>
    </xf>
    <xf numFmtId="0" fontId="3" fillId="4" borderId="5" xfId="0" applyFont="1" applyFill="1" applyBorder="1" applyAlignment="1" applyProtection="1">
      <alignment horizontal="center" vertical="center" wrapText="1"/>
    </xf>
    <xf numFmtId="0" fontId="11" fillId="0" borderId="7" xfId="0" applyFont="1" applyFill="1" applyBorder="1" applyAlignment="1" applyProtection="1">
      <alignment horizontal="left" wrapText="1" indent="1"/>
    </xf>
    <xf numFmtId="0" fontId="11" fillId="0" borderId="0" xfId="0" applyFont="1" applyFill="1" applyBorder="1" applyAlignment="1" applyProtection="1">
      <alignment horizontal="left" wrapText="1" indent="1"/>
    </xf>
    <xf numFmtId="0" fontId="1" fillId="0" borderId="0" xfId="0" applyFont="1" applyBorder="1" applyAlignment="1" applyProtection="1"/>
    <xf numFmtId="0" fontId="1" fillId="0" borderId="0" xfId="0" applyFont="1" applyAlignment="1" applyProtection="1">
      <alignment horizontal="left" vertical="top" wrapText="1" indent="1"/>
    </xf>
    <xf numFmtId="0" fontId="3" fillId="0" borderId="0" xfId="0" applyFont="1" applyAlignment="1" applyProtection="1">
      <alignment horizontal="left" vertical="top" wrapText="1" indent="1"/>
    </xf>
    <xf numFmtId="0" fontId="1" fillId="0" borderId="2" xfId="0" applyFont="1" applyFill="1" applyBorder="1" applyAlignment="1" applyProtection="1">
      <alignment horizontal="left" wrapText="1"/>
    </xf>
    <xf numFmtId="0" fontId="1" fillId="0" borderId="2" xfId="0" applyFont="1" applyFill="1" applyBorder="1" applyAlignment="1" applyProtection="1">
      <alignment horizontal="left" vertical="top" wrapText="1"/>
    </xf>
    <xf numFmtId="0" fontId="11" fillId="3" borderId="13" xfId="0" applyFont="1" applyFill="1" applyBorder="1" applyAlignment="1" applyProtection="1">
      <alignment horizontal="left" vertical="top" wrapText="1"/>
    </xf>
    <xf numFmtId="0" fontId="1" fillId="3" borderId="16" xfId="0" applyFont="1" applyFill="1" applyBorder="1" applyAlignment="1" applyProtection="1">
      <alignment horizontal="left" vertical="top" wrapText="1"/>
    </xf>
    <xf numFmtId="0" fontId="3" fillId="0" borderId="13" xfId="0" applyFont="1" applyFill="1" applyBorder="1" applyAlignment="1" applyProtection="1">
      <alignment horizontal="center" vertical="center"/>
    </xf>
    <xf numFmtId="0" fontId="32" fillId="0" borderId="0" xfId="0" applyFont="1" applyAlignment="1" applyProtection="1">
      <alignment horizontal="left" vertical="top" wrapText="1"/>
    </xf>
    <xf numFmtId="0" fontId="3" fillId="0" borderId="6" xfId="0" applyFont="1" applyBorder="1" applyAlignment="1" applyProtection="1">
      <alignment horizontal="left" vertical="top" wrapText="1"/>
    </xf>
    <xf numFmtId="0" fontId="3" fillId="0" borderId="9" xfId="0" applyFont="1" applyBorder="1" applyAlignment="1" applyProtection="1">
      <alignment horizontal="left" vertical="top" wrapText="1"/>
    </xf>
    <xf numFmtId="0" fontId="3" fillId="0" borderId="5" xfId="0" applyFont="1" applyBorder="1" applyAlignment="1" applyProtection="1">
      <alignment horizontal="left" vertical="top" wrapText="1"/>
    </xf>
    <xf numFmtId="0" fontId="8" fillId="0" borderId="0" xfId="0" applyFont="1" applyFill="1" applyBorder="1" applyAlignment="1" applyProtection="1">
      <alignment horizontal="left" vertical="center" wrapText="1"/>
    </xf>
    <xf numFmtId="0" fontId="8" fillId="0" borderId="14" xfId="0" applyFont="1" applyFill="1" applyBorder="1" applyAlignment="1" applyProtection="1">
      <alignment horizontal="left" vertical="center" wrapText="1"/>
    </xf>
    <xf numFmtId="0" fontId="3" fillId="0" borderId="13" xfId="0" applyFont="1" applyFill="1" applyBorder="1" applyAlignment="1" applyProtection="1">
      <alignment horizontal="left" vertical="top" wrapText="1"/>
    </xf>
    <xf numFmtId="0" fontId="1" fillId="0" borderId="16" xfId="0" applyFont="1" applyFill="1" applyBorder="1" applyAlignment="1" applyProtection="1">
      <alignment horizontal="left" vertical="top" wrapText="1"/>
    </xf>
    <xf numFmtId="0" fontId="21" fillId="0" borderId="0" xfId="0" applyFont="1" applyAlignment="1" applyProtection="1">
      <alignment horizontal="left" vertical="top" wrapText="1"/>
    </xf>
    <xf numFmtId="0" fontId="1" fillId="0" borderId="6" xfId="0" applyFont="1" applyFill="1" applyBorder="1" applyAlignment="1" applyProtection="1">
      <alignment horizontal="left" vertical="top" wrapText="1" indent="2"/>
    </xf>
    <xf numFmtId="0" fontId="1" fillId="0" borderId="9" xfId="0" applyFont="1" applyFill="1" applyBorder="1" applyAlignment="1" applyProtection="1">
      <alignment horizontal="left" vertical="top" wrapText="1" indent="2"/>
    </xf>
    <xf numFmtId="0" fontId="1" fillId="0" borderId="5" xfId="0" applyFont="1" applyFill="1" applyBorder="1" applyAlignment="1" applyProtection="1">
      <alignment horizontal="left" vertical="top" wrapText="1" indent="2"/>
    </xf>
    <xf numFmtId="0" fontId="32" fillId="0" borderId="2" xfId="0" applyFont="1" applyFill="1" applyBorder="1" applyAlignment="1" applyProtection="1">
      <alignment horizontal="left" vertical="top" wrapText="1"/>
    </xf>
    <xf numFmtId="0" fontId="12" fillId="0" borderId="0" xfId="0" applyFont="1" applyFill="1" applyAlignment="1" applyProtection="1">
      <alignment wrapText="1"/>
    </xf>
    <xf numFmtId="0" fontId="1" fillId="0" borderId="0" xfId="0" applyFont="1" applyFill="1" applyAlignment="1" applyProtection="1">
      <alignment wrapText="1"/>
    </xf>
    <xf numFmtId="0" fontId="7" fillId="0" borderId="0" xfId="0" applyFont="1" applyAlignment="1" applyProtection="1">
      <alignment horizontal="left" vertical="top" wrapText="1"/>
    </xf>
    <xf numFmtId="0" fontId="3" fillId="4" borderId="10" xfId="0" applyFont="1" applyFill="1" applyBorder="1" applyAlignment="1" applyProtection="1">
      <alignment horizontal="center" vertical="center" wrapText="1"/>
    </xf>
    <xf numFmtId="0" fontId="3" fillId="4" borderId="11" xfId="0" applyFont="1" applyFill="1" applyBorder="1" applyAlignment="1" applyProtection="1">
      <alignment horizontal="center" vertical="center" wrapText="1"/>
    </xf>
    <xf numFmtId="0" fontId="3" fillId="4" borderId="4" xfId="0" applyFont="1" applyFill="1" applyBorder="1" applyAlignment="1" applyProtection="1">
      <alignment horizontal="center" vertical="center" wrapText="1"/>
    </xf>
    <xf numFmtId="0" fontId="3" fillId="4" borderId="8" xfId="0" applyFont="1" applyFill="1" applyBorder="1" applyAlignment="1" applyProtection="1">
      <alignment horizontal="center" vertical="center" wrapText="1"/>
    </xf>
    <xf numFmtId="0" fontId="1" fillId="0" borderId="0" xfId="0" applyFont="1" applyFill="1" applyBorder="1" applyAlignment="1" applyProtection="1">
      <alignment horizontal="left" vertical="top" indent="1"/>
    </xf>
    <xf numFmtId="0" fontId="1" fillId="0" borderId="0" xfId="0" applyFont="1" applyBorder="1" applyAlignment="1" applyProtection="1">
      <alignment horizontal="left" vertical="top" indent="1"/>
    </xf>
    <xf numFmtId="0" fontId="3" fillId="4" borderId="17" xfId="0" applyFont="1" applyFill="1" applyBorder="1" applyAlignment="1" applyProtection="1">
      <alignment horizontal="center" vertical="center" wrapText="1"/>
    </xf>
    <xf numFmtId="0" fontId="3" fillId="4" borderId="18" xfId="0" applyFont="1" applyFill="1" applyBorder="1" applyAlignment="1" applyProtection="1">
      <alignment horizontal="center" vertical="center" wrapText="1"/>
    </xf>
    <xf numFmtId="0" fontId="3" fillId="4" borderId="19" xfId="0" applyFont="1" applyFill="1" applyBorder="1" applyAlignment="1" applyProtection="1">
      <alignment horizontal="center" vertical="center" wrapText="1"/>
    </xf>
    <xf numFmtId="0" fontId="3" fillId="4" borderId="20" xfId="0" applyFont="1" applyFill="1" applyBorder="1" applyAlignment="1" applyProtection="1">
      <alignment horizontal="center" vertical="center" wrapText="1"/>
    </xf>
    <xf numFmtId="0" fontId="1" fillId="0" borderId="0" xfId="0" applyFont="1" applyBorder="1" applyAlignment="1" applyProtection="1">
      <alignment horizontal="left" indent="1"/>
    </xf>
    <xf numFmtId="0" fontId="1" fillId="4" borderId="6" xfId="0" applyFont="1" applyFill="1" applyBorder="1" applyProtection="1"/>
    <xf numFmtId="0" fontId="1" fillId="4" borderId="9" xfId="0" applyFont="1" applyFill="1" applyBorder="1" applyProtection="1"/>
    <xf numFmtId="0" fontId="1" fillId="4" borderId="5" xfId="0" applyFont="1" applyFill="1" applyBorder="1" applyProtection="1"/>
    <xf numFmtId="0" fontId="3" fillId="0" borderId="6" xfId="0" applyFont="1" applyBorder="1" applyAlignment="1" applyProtection="1">
      <alignment horizontal="left" vertical="top" wrapText="1" indent="2"/>
    </xf>
    <xf numFmtId="0" fontId="3" fillId="0" borderId="9" xfId="0" applyFont="1" applyBorder="1" applyAlignment="1" applyProtection="1">
      <alignment horizontal="left" vertical="top" wrapText="1" indent="2"/>
    </xf>
    <xf numFmtId="0" fontId="3" fillId="0" borderId="5" xfId="0" applyFont="1" applyBorder="1" applyAlignment="1" applyProtection="1">
      <alignment horizontal="left" vertical="top" wrapText="1" indent="2"/>
    </xf>
    <xf numFmtId="0" fontId="1" fillId="0" borderId="0" xfId="0" applyFont="1" applyBorder="1" applyAlignment="1" applyProtection="1">
      <alignment horizontal="left" vertical="center" indent="1"/>
    </xf>
    <xf numFmtId="0" fontId="1" fillId="0" borderId="6" xfId="0" applyFont="1" applyBorder="1" applyAlignment="1" applyProtection="1">
      <alignment horizontal="left" vertical="top" wrapText="1" indent="2"/>
    </xf>
    <xf numFmtId="0" fontId="1" fillId="0" borderId="9" xfId="0" applyFont="1" applyBorder="1" applyAlignment="1" applyProtection="1">
      <alignment horizontal="left" vertical="top" wrapText="1" indent="2"/>
    </xf>
    <xf numFmtId="0" fontId="1" fillId="0" borderId="5" xfId="0" applyFont="1" applyBorder="1" applyAlignment="1" applyProtection="1">
      <alignment horizontal="left" vertical="top" wrapText="1" indent="2"/>
    </xf>
    <xf numFmtId="0" fontId="10" fillId="0" borderId="0" xfId="0" applyFont="1" applyAlignment="1" applyProtection="1">
      <alignment horizontal="left" vertical="top"/>
    </xf>
    <xf numFmtId="0" fontId="11" fillId="0" borderId="0" xfId="0" applyFont="1" applyFill="1" applyAlignment="1" applyProtection="1">
      <alignment horizontal="left" wrapText="1"/>
    </xf>
    <xf numFmtId="0" fontId="12" fillId="0" borderId="0" xfId="0" applyFont="1" applyFill="1" applyAlignment="1" applyProtection="1">
      <alignment horizontal="left" wrapText="1"/>
    </xf>
    <xf numFmtId="0" fontId="12" fillId="0" borderId="0" xfId="0" applyFont="1" applyAlignment="1" applyProtection="1">
      <alignment horizontal="left" vertical="top" wrapText="1" indent="3"/>
    </xf>
    <xf numFmtId="0" fontId="1" fillId="0" borderId="1" xfId="0" applyFont="1" applyBorder="1" applyProtection="1"/>
    <xf numFmtId="0" fontId="1" fillId="4" borderId="1" xfId="0" applyFont="1" applyFill="1" applyBorder="1" applyProtection="1"/>
    <xf numFmtId="0" fontId="35" fillId="0" borderId="0" xfId="0" applyFont="1" applyAlignment="1" applyProtection="1">
      <alignment horizontal="left" vertical="top" wrapText="1"/>
    </xf>
    <xf numFmtId="0" fontId="36" fillId="0" borderId="0" xfId="0" applyFont="1" applyAlignment="1" applyProtection="1">
      <alignment horizontal="left" vertical="top" wrapText="1"/>
    </xf>
    <xf numFmtId="0" fontId="11" fillId="0" borderId="0" xfId="0" applyFont="1" applyAlignment="1" applyProtection="1">
      <alignment horizontal="center" vertical="top" wrapText="1"/>
    </xf>
    <xf numFmtId="0" fontId="3" fillId="0" borderId="0" xfId="0" applyFont="1" applyFill="1" applyAlignment="1" applyProtection="1">
      <alignment horizontal="left" vertical="center" wrapText="1"/>
    </xf>
    <xf numFmtId="0" fontId="1" fillId="0" borderId="0" xfId="0" applyFont="1" applyFill="1" applyAlignment="1" applyProtection="1">
      <alignment horizontal="left" vertical="center" wrapText="1"/>
    </xf>
    <xf numFmtId="0" fontId="3" fillId="4" borderId="21" xfId="0" applyFont="1" applyFill="1" applyBorder="1" applyAlignment="1" applyProtection="1">
      <alignment horizontal="center" vertical="center" wrapText="1"/>
    </xf>
    <xf numFmtId="0" fontId="3" fillId="4" borderId="15" xfId="0" applyFont="1" applyFill="1" applyBorder="1" applyAlignment="1" applyProtection="1">
      <alignment horizontal="center" vertical="center" wrapText="1"/>
    </xf>
    <xf numFmtId="0" fontId="3" fillId="0" borderId="0" xfId="0" applyFont="1" applyFill="1" applyAlignment="1" applyProtection="1">
      <alignment horizontal="left" vertical="top"/>
    </xf>
    <xf numFmtId="0" fontId="16" fillId="0" borderId="1" xfId="0" applyFont="1" applyFill="1" applyBorder="1" applyAlignment="1" applyProtection="1">
      <alignment vertical="top" wrapText="1"/>
    </xf>
    <xf numFmtId="0" fontId="3" fillId="0" borderId="2" xfId="0" applyFont="1" applyBorder="1" applyAlignment="1" applyProtection="1">
      <alignment horizontal="left" vertical="center"/>
    </xf>
    <xf numFmtId="0" fontId="1" fillId="0" borderId="1" xfId="0" applyFont="1" applyBorder="1" applyAlignment="1" applyProtection="1">
      <alignment vertical="top"/>
    </xf>
    <xf numFmtId="0" fontId="3" fillId="0" borderId="0" xfId="0" applyFont="1" applyAlignment="1" applyProtection="1">
      <alignment horizontal="left" vertical="center"/>
    </xf>
    <xf numFmtId="0" fontId="1" fillId="0" borderId="0" xfId="0" applyFont="1" applyAlignment="1" applyProtection="1">
      <alignment horizontal="left" vertical="center"/>
    </xf>
    <xf numFmtId="0" fontId="1" fillId="0" borderId="9" xfId="0" applyFont="1" applyFill="1" applyBorder="1" applyAlignment="1" applyProtection="1">
      <alignment horizontal="left" vertical="top" wrapText="1"/>
    </xf>
    <xf numFmtId="0" fontId="1" fillId="0" borderId="5" xfId="0" applyFont="1" applyFill="1" applyBorder="1" applyAlignment="1" applyProtection="1">
      <alignment horizontal="left" vertical="top" wrapText="1"/>
    </xf>
    <xf numFmtId="0" fontId="3" fillId="0" borderId="6" xfId="0" applyFont="1" applyBorder="1" applyAlignment="1" applyProtection="1">
      <alignment horizontal="center" vertical="center" wrapText="1"/>
    </xf>
    <xf numFmtId="0" fontId="3" fillId="0" borderId="5" xfId="0" applyFont="1" applyBorder="1" applyAlignment="1" applyProtection="1">
      <alignment horizontal="center" vertical="center" wrapText="1"/>
    </xf>
    <xf numFmtId="0" fontId="17" fillId="0" borderId="0" xfId="0" applyFont="1" applyAlignment="1" applyProtection="1">
      <alignment horizontal="left" vertical="top" wrapText="1"/>
    </xf>
    <xf numFmtId="0" fontId="1" fillId="0" borderId="0" xfId="0" applyFont="1" applyAlignment="1" applyProtection="1">
      <alignment horizontal="left" vertical="top" wrapText="1" indent="2"/>
    </xf>
    <xf numFmtId="0" fontId="3" fillId="0" borderId="4" xfId="0" applyFont="1" applyBorder="1" applyAlignment="1" applyProtection="1">
      <alignment horizontal="center" vertical="center" wrapText="1"/>
    </xf>
    <xf numFmtId="0" fontId="3" fillId="0" borderId="8" xfId="0" applyFont="1" applyBorder="1" applyAlignment="1" applyProtection="1">
      <alignment horizontal="center" vertical="center" wrapText="1"/>
    </xf>
    <xf numFmtId="0" fontId="1" fillId="0" borderId="0" xfId="0" applyFont="1" applyProtection="1"/>
    <xf numFmtId="0" fontId="16" fillId="0" borderId="8" xfId="0" applyFont="1" applyFill="1" applyBorder="1" applyAlignment="1" applyProtection="1">
      <alignment vertical="top" wrapText="1"/>
    </xf>
    <xf numFmtId="0" fontId="16" fillId="0" borderId="12" xfId="0" applyFont="1" applyFill="1" applyBorder="1" applyAlignment="1" applyProtection="1">
      <alignment vertical="top" wrapText="1"/>
    </xf>
    <xf numFmtId="0" fontId="16" fillId="0" borderId="4" xfId="0" applyFont="1" applyFill="1" applyBorder="1" applyAlignment="1" applyProtection="1">
      <alignment vertical="top" wrapText="1"/>
    </xf>
    <xf numFmtId="0" fontId="19" fillId="0" borderId="0" xfId="0" applyFont="1" applyFill="1" applyAlignment="1" applyProtection="1">
      <alignment horizontal="left" vertical="top" wrapText="1"/>
    </xf>
    <xf numFmtId="0" fontId="16" fillId="0" borderId="0" xfId="0" applyFont="1" applyFill="1" applyAlignment="1" applyProtection="1">
      <alignment horizontal="left" vertical="top" wrapText="1"/>
    </xf>
    <xf numFmtId="0" fontId="19" fillId="0" borderId="0" xfId="0" applyFont="1" applyAlignment="1" applyProtection="1">
      <alignment horizontal="left" vertical="top" wrapText="1"/>
    </xf>
    <xf numFmtId="0" fontId="16" fillId="0" borderId="0" xfId="0" applyFont="1" applyAlignment="1" applyProtection="1">
      <alignment horizontal="left" vertical="top" wrapText="1"/>
    </xf>
    <xf numFmtId="0" fontId="16" fillId="0" borderId="1" xfId="0" applyFont="1" applyFill="1" applyBorder="1" applyAlignment="1" applyProtection="1">
      <alignment vertical="center" wrapText="1"/>
    </xf>
    <xf numFmtId="0" fontId="3" fillId="0" borderId="0" xfId="0" applyFont="1" applyFill="1" applyAlignment="1" applyProtection="1">
      <alignment vertical="top" wrapText="1"/>
    </xf>
    <xf numFmtId="0" fontId="1" fillId="0" borderId="0" xfId="0" applyFont="1" applyFill="1" applyAlignment="1" applyProtection="1">
      <alignment vertical="top" wrapText="1"/>
    </xf>
    <xf numFmtId="0" fontId="1" fillId="0" borderId="2" xfId="0" applyNumberFormat="1" applyFont="1" applyBorder="1" applyAlignment="1" applyProtection="1">
      <alignment horizontal="center"/>
    </xf>
  </cellXfs>
  <cellStyles count="7">
    <cellStyle name="Comma" xfId="1" builtinId="3"/>
    <cellStyle name="Currency" xfId="2" builtinId="4"/>
    <cellStyle name="Hyperlink" xfId="3" builtinId="8"/>
    <cellStyle name="Hyperlink 2" xfId="6" xr:uid="{4C3DF3CB-03B2-4F29-BB6C-AD2D8817736A}"/>
    <cellStyle name="Normal" xfId="0" builtinId="0"/>
    <cellStyle name="Normal 2" xfId="5" xr:uid="{683B3CFB-3573-4B5F-B303-C1D20352AEFC}"/>
    <cellStyle name="Percent" xfId="4" builtinId="5"/>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oberlin.edu/" TargetMode="External"/><Relationship Id="rId2" Type="http://schemas.openxmlformats.org/officeDocument/2006/relationships/hyperlink" Target="https://www.oberlin.edu/institutional-research" TargetMode="External"/><Relationship Id="rId1" Type="http://schemas.openxmlformats.org/officeDocument/2006/relationships/hyperlink" Target="mailto:rpeacock@oberlin.edu" TargetMode="External"/><Relationship Id="rId6" Type="http://schemas.openxmlformats.org/officeDocument/2006/relationships/printerSettings" Target="../printerSettings/printerSettings1.bin"/><Relationship Id="rId5" Type="http://schemas.openxmlformats.org/officeDocument/2006/relationships/hyperlink" Target="http://www.commonapp.org/" TargetMode="External"/><Relationship Id="rId4" Type="http://schemas.openxmlformats.org/officeDocument/2006/relationships/hyperlink" Target="mailto:college.admissions@oberlin.edu"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nces.ed.gov/ipeds/pdf/Reporting_Study_Abroad%20Students_5.31.17.pdf"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ADDEA3-6F48-4400-8940-A52A8DBB044C}">
  <dimension ref="A1:F68"/>
  <sheetViews>
    <sheetView zoomScaleNormal="100" workbookViewId="0">
      <selection activeCell="H21" sqref="H21"/>
    </sheetView>
  </sheetViews>
  <sheetFormatPr baseColWidth="10" defaultColWidth="9.1640625" defaultRowHeight="13" x14ac:dyDescent="0.15"/>
  <cols>
    <col min="1" max="1" width="4.5" style="362" customWidth="1"/>
    <col min="2" max="2" width="31.83203125" style="402" customWidth="1"/>
    <col min="3" max="3" width="4" style="402" customWidth="1"/>
    <col min="4" max="4" width="45.5" style="402" customWidth="1"/>
    <col min="5" max="6" width="9.1640625" style="402"/>
    <col min="7" max="16384" width="9.1640625" style="361"/>
  </cols>
  <sheetData>
    <row r="1" spans="1:6" ht="18" x14ac:dyDescent="0.15">
      <c r="A1" s="420" t="s">
        <v>132</v>
      </c>
      <c r="B1" s="420"/>
      <c r="C1" s="420"/>
      <c r="D1" s="420"/>
      <c r="E1" s="360"/>
      <c r="F1" s="360"/>
    </row>
    <row r="2" spans="1:6" x14ac:dyDescent="0.15">
      <c r="B2" s="363" t="s">
        <v>890</v>
      </c>
      <c r="C2" s="421" t="s">
        <v>890</v>
      </c>
      <c r="D2" s="421"/>
      <c r="E2" s="364"/>
      <c r="F2" s="364"/>
    </row>
    <row r="3" spans="1:6" x14ac:dyDescent="0.15">
      <c r="A3" s="365" t="s">
        <v>83</v>
      </c>
      <c r="B3" s="366" t="s">
        <v>84</v>
      </c>
      <c r="C3" s="366"/>
      <c r="D3" s="366"/>
      <c r="E3" s="364"/>
      <c r="F3" s="364"/>
    </row>
    <row r="4" spans="1:6" ht="14" x14ac:dyDescent="0.15">
      <c r="A4" s="365" t="s">
        <v>83</v>
      </c>
      <c r="B4" s="367" t="s">
        <v>85</v>
      </c>
      <c r="C4" s="368"/>
      <c r="D4" s="368" t="s">
        <v>891</v>
      </c>
      <c r="E4" s="364"/>
      <c r="F4" s="364"/>
    </row>
    <row r="5" spans="1:6" ht="14" x14ac:dyDescent="0.15">
      <c r="A5" s="365" t="s">
        <v>83</v>
      </c>
      <c r="B5" s="369" t="s">
        <v>86</v>
      </c>
      <c r="C5" s="370"/>
      <c r="D5" s="370" t="s">
        <v>892</v>
      </c>
      <c r="E5" s="364"/>
      <c r="F5" s="364"/>
    </row>
    <row r="6" spans="1:6" x14ac:dyDescent="0.15">
      <c r="A6" s="365" t="s">
        <v>83</v>
      </c>
      <c r="B6" s="369" t="s">
        <v>87</v>
      </c>
      <c r="C6" s="370"/>
      <c r="D6" s="370"/>
      <c r="E6" s="364"/>
      <c r="F6" s="364"/>
    </row>
    <row r="7" spans="1:6" ht="14" x14ac:dyDescent="0.15">
      <c r="A7" s="365" t="s">
        <v>83</v>
      </c>
      <c r="B7" s="369" t="s">
        <v>134</v>
      </c>
      <c r="C7" s="370"/>
      <c r="D7" s="370" t="s">
        <v>893</v>
      </c>
      <c r="E7" s="364"/>
      <c r="F7" s="364"/>
    </row>
    <row r="8" spans="1:6" ht="14" x14ac:dyDescent="0.15">
      <c r="A8" s="365" t="s">
        <v>83</v>
      </c>
      <c r="B8" s="369" t="s">
        <v>88</v>
      </c>
      <c r="C8" s="370"/>
      <c r="D8" s="370" t="s">
        <v>894</v>
      </c>
      <c r="E8" s="364"/>
      <c r="F8" s="364"/>
    </row>
    <row r="9" spans="1:6" ht="14" x14ac:dyDescent="0.15">
      <c r="A9" s="365" t="s">
        <v>83</v>
      </c>
      <c r="B9" s="369" t="s">
        <v>89</v>
      </c>
      <c r="C9" s="370"/>
      <c r="D9" s="370" t="s">
        <v>895</v>
      </c>
      <c r="E9" s="364"/>
      <c r="F9" s="364"/>
    </row>
    <row r="10" spans="1:6" ht="14" x14ac:dyDescent="0.15">
      <c r="A10" s="365" t="s">
        <v>83</v>
      </c>
      <c r="B10" s="369" t="s">
        <v>90</v>
      </c>
      <c r="C10" s="370"/>
      <c r="D10" s="370" t="s">
        <v>896</v>
      </c>
      <c r="E10" s="364"/>
      <c r="F10" s="364"/>
    </row>
    <row r="11" spans="1:6" ht="14" x14ac:dyDescent="0.15">
      <c r="A11" s="365" t="s">
        <v>83</v>
      </c>
      <c r="B11" s="369" t="s">
        <v>91</v>
      </c>
      <c r="C11" s="370"/>
      <c r="D11" s="371" t="s">
        <v>897</v>
      </c>
      <c r="E11" s="364"/>
      <c r="F11" s="364"/>
    </row>
    <row r="12" spans="1:6" x14ac:dyDescent="0.15">
      <c r="A12" s="365" t="s">
        <v>83</v>
      </c>
      <c r="B12" s="372" t="s">
        <v>92</v>
      </c>
      <c r="C12" s="364"/>
      <c r="D12" s="373"/>
      <c r="E12" s="374" t="s">
        <v>330</v>
      </c>
      <c r="F12" s="374" t="s">
        <v>331</v>
      </c>
    </row>
    <row r="13" spans="1:6" x14ac:dyDescent="0.15">
      <c r="A13" s="365"/>
      <c r="B13" s="375"/>
      <c r="C13" s="376"/>
      <c r="D13" s="377"/>
      <c r="E13" s="378" t="s">
        <v>898</v>
      </c>
      <c r="F13" s="378"/>
    </row>
    <row r="14" spans="1:6" x14ac:dyDescent="0.15">
      <c r="A14" s="365" t="s">
        <v>83</v>
      </c>
      <c r="B14" s="379" t="s">
        <v>93</v>
      </c>
      <c r="C14" s="380"/>
      <c r="D14" s="381"/>
      <c r="E14" s="364"/>
      <c r="F14" s="364"/>
    </row>
    <row r="15" spans="1:6" x14ac:dyDescent="0.15">
      <c r="A15" s="365"/>
      <c r="B15" s="382" t="s">
        <v>919</v>
      </c>
      <c r="C15" s="383"/>
      <c r="D15" s="384"/>
      <c r="E15" s="364"/>
      <c r="F15" s="364"/>
    </row>
    <row r="16" spans="1:6" x14ac:dyDescent="0.15">
      <c r="A16" s="365"/>
      <c r="B16" s="360"/>
      <c r="C16" s="385"/>
      <c r="D16" s="385"/>
      <c r="E16" s="364"/>
      <c r="F16" s="364"/>
    </row>
    <row r="17" spans="1:6" x14ac:dyDescent="0.15">
      <c r="B17" s="360"/>
      <c r="C17" s="385"/>
      <c r="D17" s="385"/>
      <c r="E17" s="364"/>
      <c r="F17" s="364"/>
    </row>
    <row r="18" spans="1:6" x14ac:dyDescent="0.15">
      <c r="A18" s="365" t="s">
        <v>435</v>
      </c>
      <c r="B18" s="386" t="s">
        <v>133</v>
      </c>
      <c r="C18" s="422"/>
      <c r="D18" s="422"/>
      <c r="E18" s="364"/>
      <c r="F18" s="364"/>
    </row>
    <row r="19" spans="1:6" x14ac:dyDescent="0.15">
      <c r="A19" s="365" t="s">
        <v>435</v>
      </c>
      <c r="B19" s="387" t="s">
        <v>248</v>
      </c>
      <c r="C19" s="418" t="s">
        <v>899</v>
      </c>
      <c r="D19" s="419"/>
      <c r="E19" s="364"/>
      <c r="F19" s="364"/>
    </row>
    <row r="20" spans="1:6" x14ac:dyDescent="0.15">
      <c r="A20" s="365" t="s">
        <v>435</v>
      </c>
      <c r="B20" s="387" t="s">
        <v>134</v>
      </c>
      <c r="C20" s="418" t="s">
        <v>900</v>
      </c>
      <c r="D20" s="419"/>
      <c r="E20" s="364"/>
      <c r="F20" s="364"/>
    </row>
    <row r="21" spans="1:6" ht="14" x14ac:dyDescent="0.15">
      <c r="A21" s="365" t="s">
        <v>435</v>
      </c>
      <c r="B21" s="388" t="s">
        <v>901</v>
      </c>
      <c r="C21" s="418" t="s">
        <v>902</v>
      </c>
      <c r="D21" s="419"/>
      <c r="E21" s="364"/>
      <c r="F21" s="364"/>
    </row>
    <row r="22" spans="1:6" ht="14" x14ac:dyDescent="0.15">
      <c r="A22" s="365" t="s">
        <v>435</v>
      </c>
      <c r="B22" s="388" t="s">
        <v>425</v>
      </c>
      <c r="C22" s="418"/>
      <c r="D22" s="419"/>
      <c r="E22" s="364"/>
      <c r="F22" s="364"/>
    </row>
    <row r="23" spans="1:6" ht="14" x14ac:dyDescent="0.15">
      <c r="A23" s="365" t="s">
        <v>435</v>
      </c>
      <c r="B23" s="388" t="s">
        <v>901</v>
      </c>
      <c r="C23" s="418"/>
      <c r="D23" s="419"/>
      <c r="E23" s="364"/>
      <c r="F23" s="364"/>
    </row>
    <row r="24" spans="1:6" x14ac:dyDescent="0.15">
      <c r="A24" s="365" t="s">
        <v>435</v>
      </c>
      <c r="B24" s="387" t="s">
        <v>426</v>
      </c>
      <c r="C24" s="418" t="s">
        <v>903</v>
      </c>
      <c r="D24" s="419"/>
      <c r="E24" s="364"/>
      <c r="F24" s="364"/>
    </row>
    <row r="25" spans="1:6" x14ac:dyDescent="0.15">
      <c r="A25" s="365" t="s">
        <v>435</v>
      </c>
      <c r="B25" s="387" t="s">
        <v>135</v>
      </c>
      <c r="C25" s="424" t="s">
        <v>904</v>
      </c>
      <c r="D25" s="425"/>
      <c r="E25" s="364"/>
      <c r="F25" s="364"/>
    </row>
    <row r="26" spans="1:6" x14ac:dyDescent="0.15">
      <c r="A26" s="365" t="s">
        <v>435</v>
      </c>
      <c r="B26" s="387" t="s">
        <v>136</v>
      </c>
      <c r="C26" s="418" t="s">
        <v>903</v>
      </c>
      <c r="D26" s="419"/>
      <c r="E26" s="364"/>
      <c r="F26" s="364"/>
    </row>
    <row r="27" spans="1:6" x14ac:dyDescent="0.15">
      <c r="A27" s="365" t="s">
        <v>435</v>
      </c>
      <c r="B27" s="387" t="s">
        <v>137</v>
      </c>
      <c r="C27" s="418" t="s">
        <v>905</v>
      </c>
      <c r="D27" s="419"/>
      <c r="E27" s="364"/>
      <c r="F27" s="364"/>
    </row>
    <row r="28" spans="1:6" x14ac:dyDescent="0.15">
      <c r="A28" s="365" t="s">
        <v>435</v>
      </c>
      <c r="B28" s="387" t="s">
        <v>427</v>
      </c>
      <c r="C28" s="418" t="s">
        <v>906</v>
      </c>
      <c r="D28" s="419"/>
      <c r="E28" s="364"/>
      <c r="F28" s="364"/>
    </row>
    <row r="29" spans="1:6" x14ac:dyDescent="0.15">
      <c r="A29" s="365" t="s">
        <v>435</v>
      </c>
      <c r="B29" s="387" t="s">
        <v>901</v>
      </c>
      <c r="C29" s="418" t="s">
        <v>902</v>
      </c>
      <c r="D29" s="419"/>
      <c r="E29" s="364"/>
      <c r="F29" s="364"/>
    </row>
    <row r="30" spans="1:6" x14ac:dyDescent="0.15">
      <c r="A30" s="365" t="s">
        <v>435</v>
      </c>
      <c r="B30" s="387" t="s">
        <v>507</v>
      </c>
      <c r="C30" s="418" t="s">
        <v>896</v>
      </c>
      <c r="D30" s="419"/>
      <c r="E30" s="364"/>
      <c r="F30" s="364"/>
    </row>
    <row r="31" spans="1:6" x14ac:dyDescent="0.15">
      <c r="A31" s="365" t="s">
        <v>435</v>
      </c>
      <c r="B31" s="387" t="s">
        <v>138</v>
      </c>
      <c r="C31" s="424" t="s">
        <v>907</v>
      </c>
      <c r="D31" s="425"/>
      <c r="E31" s="364"/>
      <c r="F31" s="364"/>
    </row>
    <row r="32" spans="1:6" ht="42" x14ac:dyDescent="0.15">
      <c r="A32" s="365" t="s">
        <v>435</v>
      </c>
      <c r="B32" s="389" t="s">
        <v>581</v>
      </c>
      <c r="C32" s="424" t="s">
        <v>908</v>
      </c>
      <c r="D32" s="425"/>
      <c r="E32" s="364"/>
      <c r="F32" s="364"/>
    </row>
    <row r="33" spans="1:6" ht="42" x14ac:dyDescent="0.15">
      <c r="A33" s="365" t="s">
        <v>435</v>
      </c>
      <c r="B33" s="390" t="s">
        <v>909</v>
      </c>
      <c r="C33" s="391"/>
      <c r="D33" s="392"/>
      <c r="E33" s="364"/>
      <c r="F33" s="364"/>
    </row>
    <row r="34" spans="1:6" x14ac:dyDescent="0.15">
      <c r="B34" s="364"/>
      <c r="C34" s="364"/>
      <c r="D34" s="364"/>
      <c r="E34" s="364"/>
      <c r="F34" s="364"/>
    </row>
    <row r="35" spans="1:6" x14ac:dyDescent="0.15">
      <c r="A35" s="365" t="s">
        <v>436</v>
      </c>
      <c r="B35" s="423" t="s">
        <v>139</v>
      </c>
      <c r="C35" s="423"/>
      <c r="D35" s="423"/>
      <c r="E35" s="364"/>
      <c r="F35" s="364"/>
    </row>
    <row r="36" spans="1:6" x14ac:dyDescent="0.15">
      <c r="A36" s="365" t="s">
        <v>436</v>
      </c>
      <c r="B36" s="393" t="s">
        <v>140</v>
      </c>
      <c r="C36" s="394"/>
      <c r="D36" s="364"/>
      <c r="E36" s="364"/>
      <c r="F36" s="364"/>
    </row>
    <row r="37" spans="1:6" x14ac:dyDescent="0.15">
      <c r="A37" s="365" t="s">
        <v>436</v>
      </c>
      <c r="B37" s="387" t="s">
        <v>141</v>
      </c>
      <c r="C37" s="395" t="s">
        <v>898</v>
      </c>
      <c r="D37" s="364"/>
      <c r="E37" s="364"/>
      <c r="F37" s="364"/>
    </row>
    <row r="38" spans="1:6" x14ac:dyDescent="0.15">
      <c r="A38" s="365" t="s">
        <v>436</v>
      </c>
      <c r="B38" s="387" t="s">
        <v>142</v>
      </c>
      <c r="C38" s="395"/>
      <c r="D38" s="364"/>
      <c r="E38" s="364"/>
      <c r="F38" s="364"/>
    </row>
    <row r="39" spans="1:6" x14ac:dyDescent="0.15">
      <c r="A39" s="365"/>
      <c r="B39" s="396"/>
      <c r="C39" s="364"/>
      <c r="D39" s="364"/>
      <c r="E39" s="364"/>
      <c r="F39" s="364"/>
    </row>
    <row r="40" spans="1:6" x14ac:dyDescent="0.15">
      <c r="A40" s="365" t="s">
        <v>437</v>
      </c>
      <c r="B40" s="366" t="s">
        <v>428</v>
      </c>
      <c r="C40" s="366"/>
      <c r="D40" s="366"/>
      <c r="E40" s="364"/>
      <c r="F40" s="364"/>
    </row>
    <row r="41" spans="1:6" x14ac:dyDescent="0.15">
      <c r="A41" s="365" t="s">
        <v>437</v>
      </c>
      <c r="B41" s="393" t="s">
        <v>143</v>
      </c>
      <c r="C41" s="394" t="s">
        <v>898</v>
      </c>
      <c r="D41" s="364"/>
      <c r="E41" s="364"/>
      <c r="F41" s="364"/>
    </row>
    <row r="42" spans="1:6" x14ac:dyDescent="0.15">
      <c r="A42" s="365" t="s">
        <v>437</v>
      </c>
      <c r="B42" s="387" t="s">
        <v>144</v>
      </c>
      <c r="C42" s="395"/>
      <c r="D42" s="364"/>
      <c r="E42" s="364"/>
      <c r="F42" s="364"/>
    </row>
    <row r="43" spans="1:6" x14ac:dyDescent="0.15">
      <c r="A43" s="365" t="s">
        <v>437</v>
      </c>
      <c r="B43" s="387" t="s">
        <v>145</v>
      </c>
      <c r="C43" s="395"/>
      <c r="D43" s="364"/>
      <c r="E43" s="364"/>
      <c r="F43" s="364"/>
    </row>
    <row r="44" spans="1:6" x14ac:dyDescent="0.15">
      <c r="A44" s="365"/>
      <c r="B44" s="396"/>
      <c r="C44" s="364"/>
      <c r="D44" s="364"/>
      <c r="E44" s="364"/>
      <c r="F44" s="364"/>
    </row>
    <row r="45" spans="1:6" x14ac:dyDescent="0.15">
      <c r="A45" s="365" t="s">
        <v>438</v>
      </c>
      <c r="B45" s="396" t="s">
        <v>146</v>
      </c>
      <c r="C45" s="397"/>
      <c r="D45" s="364"/>
      <c r="E45" s="364"/>
      <c r="F45" s="364"/>
    </row>
    <row r="46" spans="1:6" x14ac:dyDescent="0.15">
      <c r="A46" s="365" t="s">
        <v>438</v>
      </c>
      <c r="B46" s="393" t="s">
        <v>147</v>
      </c>
      <c r="C46" s="394"/>
      <c r="D46" s="364"/>
      <c r="E46" s="364"/>
      <c r="F46" s="364"/>
    </row>
    <row r="47" spans="1:6" x14ac:dyDescent="0.15">
      <c r="A47" s="365" t="s">
        <v>438</v>
      </c>
      <c r="B47" s="387" t="s">
        <v>148</v>
      </c>
      <c r="C47" s="395"/>
      <c r="D47" s="364"/>
      <c r="E47" s="364"/>
      <c r="F47" s="364"/>
    </row>
    <row r="48" spans="1:6" x14ac:dyDescent="0.15">
      <c r="A48" s="365" t="s">
        <v>438</v>
      </c>
      <c r="B48" s="387" t="s">
        <v>149</v>
      </c>
      <c r="C48" s="395"/>
      <c r="D48" s="364"/>
      <c r="E48" s="364"/>
      <c r="F48" s="364"/>
    </row>
    <row r="49" spans="1:6" x14ac:dyDescent="0.15">
      <c r="A49" s="365" t="s">
        <v>438</v>
      </c>
      <c r="B49" s="398" t="s">
        <v>150</v>
      </c>
      <c r="C49" s="395" t="s">
        <v>898</v>
      </c>
      <c r="D49" s="364"/>
      <c r="E49" s="364"/>
      <c r="F49" s="364"/>
    </row>
    <row r="50" spans="1:6" x14ac:dyDescent="0.15">
      <c r="A50" s="365" t="s">
        <v>438</v>
      </c>
      <c r="B50" s="387" t="s">
        <v>151</v>
      </c>
      <c r="C50" s="395"/>
      <c r="D50" s="364"/>
      <c r="E50" s="364"/>
      <c r="F50" s="364"/>
    </row>
    <row r="51" spans="1:6" x14ac:dyDescent="0.15">
      <c r="A51" s="365" t="s">
        <v>438</v>
      </c>
      <c r="B51" s="399" t="s">
        <v>152</v>
      </c>
      <c r="C51" s="395"/>
      <c r="D51" s="364"/>
      <c r="E51" s="364"/>
      <c r="F51" s="364"/>
    </row>
    <row r="52" spans="1:6" x14ac:dyDescent="0.15">
      <c r="A52" s="365"/>
      <c r="B52" s="369"/>
      <c r="C52" s="395"/>
      <c r="D52" s="364"/>
      <c r="E52" s="364"/>
      <c r="F52" s="364"/>
    </row>
    <row r="53" spans="1:6" x14ac:dyDescent="0.15">
      <c r="A53" s="365" t="s">
        <v>438</v>
      </c>
      <c r="B53" s="399" t="s">
        <v>153</v>
      </c>
      <c r="C53" s="395"/>
      <c r="D53" s="364"/>
      <c r="E53" s="364"/>
      <c r="F53" s="364"/>
    </row>
    <row r="54" spans="1:6" x14ac:dyDescent="0.15">
      <c r="A54" s="365"/>
      <c r="B54" s="400"/>
      <c r="C54" s="401"/>
      <c r="D54" s="364"/>
      <c r="E54" s="364"/>
      <c r="F54" s="364"/>
    </row>
    <row r="55" spans="1:6" x14ac:dyDescent="0.15">
      <c r="A55" s="365"/>
      <c r="B55" s="396"/>
      <c r="C55" s="397"/>
      <c r="D55" s="364"/>
      <c r="E55" s="364"/>
      <c r="F55" s="364"/>
    </row>
    <row r="56" spans="1:6" x14ac:dyDescent="0.15">
      <c r="A56" s="365" t="s">
        <v>439</v>
      </c>
      <c r="B56" s="366" t="s">
        <v>429</v>
      </c>
      <c r="C56" s="366"/>
      <c r="D56" s="364"/>
      <c r="E56" s="364"/>
      <c r="F56" s="364"/>
    </row>
    <row r="57" spans="1:6" x14ac:dyDescent="0.15">
      <c r="A57" s="365" t="s">
        <v>439</v>
      </c>
      <c r="B57" s="393" t="s">
        <v>154</v>
      </c>
      <c r="C57" s="394"/>
      <c r="D57" s="364"/>
      <c r="E57" s="364"/>
      <c r="F57" s="364"/>
    </row>
    <row r="58" spans="1:6" x14ac:dyDescent="0.15">
      <c r="A58" s="365" t="s">
        <v>439</v>
      </c>
      <c r="B58" s="387" t="s">
        <v>155</v>
      </c>
      <c r="C58" s="395" t="s">
        <v>898</v>
      </c>
      <c r="D58" s="364"/>
      <c r="E58" s="364"/>
      <c r="F58" s="364"/>
    </row>
    <row r="59" spans="1:6" x14ac:dyDescent="0.15">
      <c r="A59" s="365" t="s">
        <v>439</v>
      </c>
      <c r="B59" s="387" t="s">
        <v>156</v>
      </c>
      <c r="C59" s="395"/>
      <c r="D59" s="364"/>
      <c r="E59" s="364"/>
      <c r="F59" s="364"/>
    </row>
    <row r="60" spans="1:6" x14ac:dyDescent="0.15">
      <c r="A60" s="365" t="s">
        <v>439</v>
      </c>
      <c r="B60" s="387" t="s">
        <v>157</v>
      </c>
      <c r="C60" s="395"/>
      <c r="D60" s="364"/>
      <c r="E60" s="364"/>
      <c r="F60" s="364"/>
    </row>
    <row r="61" spans="1:6" x14ac:dyDescent="0.15">
      <c r="A61" s="365" t="s">
        <v>439</v>
      </c>
      <c r="B61" s="387" t="s">
        <v>158</v>
      </c>
      <c r="C61" s="395"/>
      <c r="D61" s="364"/>
      <c r="E61" s="364"/>
      <c r="F61" s="364"/>
    </row>
    <row r="62" spans="1:6" x14ac:dyDescent="0.15">
      <c r="A62" s="365" t="s">
        <v>439</v>
      </c>
      <c r="B62" s="387" t="s">
        <v>159</v>
      </c>
      <c r="C62" s="395" t="s">
        <v>898</v>
      </c>
      <c r="D62" s="364"/>
      <c r="E62" s="364"/>
      <c r="F62" s="364"/>
    </row>
    <row r="63" spans="1:6" x14ac:dyDescent="0.15">
      <c r="A63" s="365" t="s">
        <v>439</v>
      </c>
      <c r="B63" s="387" t="s">
        <v>160</v>
      </c>
      <c r="C63" s="395" t="s">
        <v>898</v>
      </c>
      <c r="D63" s="364"/>
      <c r="E63" s="364"/>
      <c r="F63" s="364"/>
    </row>
    <row r="64" spans="1:6" x14ac:dyDescent="0.15">
      <c r="A64" s="365" t="s">
        <v>439</v>
      </c>
      <c r="B64" s="387" t="s">
        <v>161</v>
      </c>
      <c r="C64" s="395" t="s">
        <v>898</v>
      </c>
      <c r="D64" s="364"/>
      <c r="E64" s="364"/>
      <c r="F64" s="364"/>
    </row>
    <row r="65" spans="1:6" x14ac:dyDescent="0.15">
      <c r="A65" s="365" t="s">
        <v>439</v>
      </c>
      <c r="B65" s="387" t="s">
        <v>162</v>
      </c>
      <c r="C65" s="395"/>
      <c r="D65" s="364"/>
      <c r="E65" s="364"/>
      <c r="F65" s="364"/>
    </row>
    <row r="66" spans="1:6" x14ac:dyDescent="0.15">
      <c r="A66" s="365" t="s">
        <v>439</v>
      </c>
      <c r="B66" s="387" t="s">
        <v>910</v>
      </c>
      <c r="C66" s="395"/>
      <c r="D66" s="364"/>
      <c r="E66" s="364"/>
      <c r="F66" s="364"/>
    </row>
    <row r="67" spans="1:6" x14ac:dyDescent="0.15">
      <c r="A67" s="365" t="s">
        <v>439</v>
      </c>
      <c r="B67" s="387" t="s">
        <v>911</v>
      </c>
      <c r="C67" s="395"/>
      <c r="D67" s="364"/>
      <c r="E67" s="364"/>
      <c r="F67" s="364"/>
    </row>
    <row r="68" spans="1:6" x14ac:dyDescent="0.15">
      <c r="A68" s="365" t="s">
        <v>439</v>
      </c>
      <c r="B68" s="387" t="s">
        <v>912</v>
      </c>
      <c r="C68" s="395"/>
      <c r="D68" s="364"/>
      <c r="E68" s="364"/>
      <c r="F68" s="364"/>
    </row>
  </sheetData>
  <mergeCells count="18">
    <mergeCell ref="B35:D35"/>
    <mergeCell ref="C22:D22"/>
    <mergeCell ref="C23:D23"/>
    <mergeCell ref="C24:D24"/>
    <mergeCell ref="C25:D25"/>
    <mergeCell ref="C26:D26"/>
    <mergeCell ref="C27:D27"/>
    <mergeCell ref="C28:D28"/>
    <mergeCell ref="C29:D29"/>
    <mergeCell ref="C30:D30"/>
    <mergeCell ref="C31:D31"/>
    <mergeCell ref="C32:D32"/>
    <mergeCell ref="C21:D21"/>
    <mergeCell ref="A1:D1"/>
    <mergeCell ref="C2:D2"/>
    <mergeCell ref="C18:D18"/>
    <mergeCell ref="C19:D19"/>
    <mergeCell ref="C20:D20"/>
  </mergeCells>
  <hyperlinks>
    <hyperlink ref="D11" r:id="rId1" display="mailto:rpeacock@oberlin.edu" xr:uid="{C2051856-E8A4-44EB-8FB0-5AE44D279596}"/>
    <hyperlink ref="B15" r:id="rId2" xr:uid="{E13E37EE-A2C3-42A7-AAF5-4D958E25FDFE}"/>
    <hyperlink ref="C25" r:id="rId3" display="http://www.oberlin.edu/" xr:uid="{F8C3D144-6D75-4995-86F8-DFB366B33EAA}"/>
    <hyperlink ref="C31" r:id="rId4" display="mailto:college.admissions@oberlin.edu" xr:uid="{9E12F220-2371-4385-8029-D9C6B3E8FE30}"/>
    <hyperlink ref="C32" r:id="rId5" display="http://www.commonapp.org/" xr:uid="{276E2E8B-0627-4F5F-B904-FE6E911722EF}"/>
  </hyperlinks>
  <pageMargins left="0.75" right="0.75" top="1" bottom="1" header="0.5" footer="0.5"/>
  <pageSetup scale="75" orientation="portrait" r:id="rId6"/>
  <headerFooter alignWithMargins="0">
    <oddHeader>&amp;CCommon Data Set 2020-2021</oddHeader>
    <oddFooter>&amp;C&amp;A&amp;RPage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V159"/>
  <sheetViews>
    <sheetView showRuler="0" topLeftCell="A42" zoomScaleNormal="100" zoomScalePageLayoutView="85" workbookViewId="0">
      <selection sqref="A1:F1"/>
    </sheetView>
  </sheetViews>
  <sheetFormatPr baseColWidth="10" defaultColWidth="0" defaultRowHeight="13" zeroHeight="1" x14ac:dyDescent="0.15"/>
  <cols>
    <col min="1" max="1" width="4.5" style="26" customWidth="1"/>
    <col min="2" max="2" width="30.5" style="25" customWidth="1"/>
    <col min="3" max="3" width="14.1640625" style="25" customWidth="1"/>
    <col min="4" max="4" width="14.83203125" style="25" customWidth="1"/>
    <col min="5" max="6" width="15.5" style="25" customWidth="1"/>
    <col min="7" max="7" width="0.83203125" style="25" customWidth="1"/>
    <col min="8" max="16384" width="0" style="25" hidden="1"/>
  </cols>
  <sheetData>
    <row r="1" spans="1:6" ht="18" x14ac:dyDescent="0.15">
      <c r="A1" s="429" t="s">
        <v>163</v>
      </c>
      <c r="B1" s="429"/>
      <c r="C1" s="429"/>
      <c r="D1" s="429"/>
      <c r="E1" s="429"/>
      <c r="F1" s="429"/>
    </row>
    <row r="2" spans="1:6" x14ac:dyDescent="0.15"/>
    <row r="3" spans="1:6" ht="14.25" customHeight="1" x14ac:dyDescent="0.15">
      <c r="A3" s="3" t="s">
        <v>80</v>
      </c>
      <c r="B3" s="430" t="s">
        <v>609</v>
      </c>
      <c r="C3" s="431"/>
      <c r="D3" s="431"/>
      <c r="E3" s="431"/>
      <c r="F3" s="431"/>
    </row>
    <row r="4" spans="1:6" ht="26.25" customHeight="1" x14ac:dyDescent="0.15">
      <c r="A4" s="3"/>
      <c r="B4" s="435" t="s">
        <v>864</v>
      </c>
      <c r="C4" s="435"/>
      <c r="D4" s="435"/>
      <c r="E4" s="435"/>
      <c r="F4" s="435"/>
    </row>
    <row r="5" spans="1:6" ht="28.5" customHeight="1" x14ac:dyDescent="0.15">
      <c r="A5" s="3"/>
      <c r="B5" s="436" t="s">
        <v>833</v>
      </c>
      <c r="C5" s="436"/>
      <c r="D5" s="436"/>
      <c r="E5" s="436"/>
      <c r="F5" s="436"/>
    </row>
    <row r="6" spans="1:6" x14ac:dyDescent="0.15">
      <c r="A6" s="3"/>
      <c r="B6" s="437"/>
      <c r="C6" s="432" t="s">
        <v>164</v>
      </c>
      <c r="D6" s="432"/>
      <c r="E6" s="432" t="s">
        <v>165</v>
      </c>
      <c r="F6" s="432"/>
    </row>
    <row r="7" spans="1:6" x14ac:dyDescent="0.15">
      <c r="A7" s="3"/>
      <c r="B7" s="438"/>
      <c r="C7" s="27" t="s">
        <v>166</v>
      </c>
      <c r="D7" s="28" t="s">
        <v>167</v>
      </c>
      <c r="E7" s="27" t="s">
        <v>166</v>
      </c>
      <c r="F7" s="28" t="s">
        <v>167</v>
      </c>
    </row>
    <row r="8" spans="1:6" x14ac:dyDescent="0.15">
      <c r="A8" s="3"/>
      <c r="B8" s="29" t="s">
        <v>168</v>
      </c>
      <c r="C8" s="30"/>
      <c r="D8" s="30"/>
      <c r="E8" s="30"/>
      <c r="F8" s="31"/>
    </row>
    <row r="9" spans="1:6" ht="14" x14ac:dyDescent="0.15">
      <c r="A9" s="3"/>
      <c r="B9" s="32" t="s">
        <v>169</v>
      </c>
      <c r="C9" s="33">
        <v>368</v>
      </c>
      <c r="D9" s="34">
        <v>495</v>
      </c>
      <c r="E9" s="34"/>
      <c r="F9" s="34"/>
    </row>
    <row r="10" spans="1:6" x14ac:dyDescent="0.15">
      <c r="A10" s="3"/>
      <c r="B10" s="35" t="s">
        <v>170</v>
      </c>
      <c r="C10" s="34">
        <v>844</v>
      </c>
      <c r="D10" s="34">
        <v>1198</v>
      </c>
      <c r="E10" s="34">
        <v>12</v>
      </c>
      <c r="F10" s="34">
        <v>25</v>
      </c>
    </row>
    <row r="11" spans="1:6" x14ac:dyDescent="0.15">
      <c r="A11" s="3"/>
      <c r="B11" s="35" t="s">
        <v>171</v>
      </c>
      <c r="C11" s="34"/>
      <c r="D11" s="34"/>
      <c r="E11" s="34"/>
      <c r="F11" s="34"/>
    </row>
    <row r="12" spans="1:6" x14ac:dyDescent="0.15">
      <c r="A12" s="3"/>
      <c r="B12" s="36" t="s">
        <v>172</v>
      </c>
      <c r="C12" s="37">
        <f>SUM(C9:C11)</f>
        <v>1212</v>
      </c>
      <c r="D12" s="37">
        <f>SUM(D9:D11)</f>
        <v>1693</v>
      </c>
      <c r="E12" s="37">
        <f>SUM(E9:E11)</f>
        <v>12</v>
      </c>
      <c r="F12" s="37">
        <f>SUM(F9:F11)</f>
        <v>25</v>
      </c>
    </row>
    <row r="13" spans="1:6" ht="28" x14ac:dyDescent="0.15">
      <c r="A13" s="3"/>
      <c r="B13" s="32" t="s">
        <v>270</v>
      </c>
      <c r="C13" s="34"/>
      <c r="D13" s="34"/>
      <c r="E13" s="34"/>
      <c r="F13" s="34"/>
    </row>
    <row r="14" spans="1:6" x14ac:dyDescent="0.15">
      <c r="A14" s="3"/>
      <c r="B14" s="36" t="s">
        <v>271</v>
      </c>
      <c r="C14" s="37">
        <f>SUM(C12:C13)</f>
        <v>1212</v>
      </c>
      <c r="D14" s="37">
        <f>SUM(D12:D13)</f>
        <v>1693</v>
      </c>
      <c r="E14" s="37">
        <f>SUM(E12:E13)</f>
        <v>12</v>
      </c>
      <c r="F14" s="37">
        <f>SUM(F12:F13)</f>
        <v>25</v>
      </c>
    </row>
    <row r="15" spans="1:6" x14ac:dyDescent="0.15">
      <c r="A15" s="3"/>
      <c r="B15" s="29" t="s">
        <v>483</v>
      </c>
      <c r="C15" s="38"/>
      <c r="D15" s="38"/>
      <c r="E15" s="38"/>
      <c r="F15" s="39"/>
    </row>
    <row r="16" spans="1:6" x14ac:dyDescent="0.15">
      <c r="A16" s="3"/>
      <c r="B16" s="40" t="s">
        <v>484</v>
      </c>
      <c r="C16" s="41">
        <v>2</v>
      </c>
      <c r="D16" s="41"/>
      <c r="E16" s="41"/>
      <c r="F16" s="41"/>
    </row>
    <row r="17" spans="1:6" x14ac:dyDescent="0.15">
      <c r="A17" s="3"/>
      <c r="B17" s="40" t="s">
        <v>171</v>
      </c>
      <c r="C17" s="41">
        <v>6</v>
      </c>
      <c r="D17" s="41">
        <v>5</v>
      </c>
      <c r="E17" s="41"/>
      <c r="F17" s="41"/>
    </row>
    <row r="18" spans="1:6" ht="28" x14ac:dyDescent="0.15">
      <c r="A18" s="3"/>
      <c r="B18" s="42" t="s">
        <v>485</v>
      </c>
      <c r="C18" s="41"/>
      <c r="D18" s="41"/>
      <c r="E18" s="41"/>
      <c r="F18" s="41"/>
    </row>
    <row r="19" spans="1:6" x14ac:dyDescent="0.15">
      <c r="A19" s="3"/>
      <c r="B19" s="36" t="s">
        <v>486</v>
      </c>
      <c r="C19" s="43">
        <f>SUM(C16:C18)</f>
        <v>8</v>
      </c>
      <c r="D19" s="43">
        <f t="shared" ref="D19:F19" si="0">SUM(D16:D18)</f>
        <v>5</v>
      </c>
      <c r="E19" s="43">
        <f t="shared" si="0"/>
        <v>0</v>
      </c>
      <c r="F19" s="43">
        <f t="shared" si="0"/>
        <v>0</v>
      </c>
    </row>
    <row r="20" spans="1:6" x14ac:dyDescent="0.15">
      <c r="A20" s="3"/>
      <c r="B20" s="36" t="s">
        <v>610</v>
      </c>
      <c r="C20" s="44">
        <f>SUM(C14, C19)</f>
        <v>1220</v>
      </c>
      <c r="D20" s="44">
        <f t="shared" ref="D20:F20" si="1">SUM(D14, D19)</f>
        <v>1698</v>
      </c>
      <c r="E20" s="44">
        <f t="shared" si="1"/>
        <v>12</v>
      </c>
      <c r="F20" s="44">
        <f t="shared" si="1"/>
        <v>25</v>
      </c>
    </row>
    <row r="21" spans="1:6" x14ac:dyDescent="0.15">
      <c r="A21" s="3"/>
      <c r="B21" s="45"/>
      <c r="C21" s="46"/>
      <c r="D21" s="47"/>
      <c r="E21" s="47"/>
      <c r="F21" s="47"/>
    </row>
    <row r="22" spans="1:6" x14ac:dyDescent="0.15">
      <c r="A22" s="3"/>
      <c r="B22" s="48" t="s">
        <v>487</v>
      </c>
      <c r="C22" s="49">
        <f>SUM(C14:F14)</f>
        <v>2942</v>
      </c>
      <c r="D22" s="48"/>
      <c r="E22" s="48"/>
      <c r="F22" s="50"/>
    </row>
    <row r="23" spans="1:6" x14ac:dyDescent="0.15">
      <c r="A23" s="3"/>
      <c r="B23" s="51" t="s">
        <v>360</v>
      </c>
      <c r="C23" s="52">
        <f>SUM(C19:F19)</f>
        <v>13</v>
      </c>
      <c r="D23" s="51"/>
      <c r="E23" s="51"/>
      <c r="F23" s="53"/>
    </row>
    <row r="24" spans="1:6" x14ac:dyDescent="0.15">
      <c r="A24" s="3"/>
      <c r="B24" s="54" t="s">
        <v>488</v>
      </c>
      <c r="C24" s="55">
        <f>SUM(C22:C23)</f>
        <v>2955</v>
      </c>
      <c r="D24" s="54"/>
      <c r="E24" s="54"/>
      <c r="F24" s="56"/>
    </row>
    <row r="25" spans="1:6" s="48" customFormat="1" ht="22.5" customHeight="1" x14ac:dyDescent="0.15">
      <c r="A25" s="57" t="s">
        <v>81</v>
      </c>
      <c r="B25" s="433" t="s">
        <v>611</v>
      </c>
      <c r="C25" s="434"/>
      <c r="D25" s="434"/>
      <c r="E25" s="434"/>
      <c r="F25" s="434"/>
    </row>
    <row r="26" spans="1:6" ht="27.75" customHeight="1" x14ac:dyDescent="0.15">
      <c r="A26" s="3"/>
      <c r="B26" s="435" t="s">
        <v>865</v>
      </c>
      <c r="C26" s="435"/>
      <c r="D26" s="435"/>
      <c r="E26" s="435"/>
      <c r="F26" s="435"/>
    </row>
    <row r="27" spans="1:6" ht="15" customHeight="1" x14ac:dyDescent="0.15">
      <c r="A27" s="3"/>
      <c r="B27" s="435" t="s">
        <v>834</v>
      </c>
      <c r="C27" s="435"/>
      <c r="D27" s="435"/>
      <c r="E27" s="435"/>
      <c r="F27" s="435"/>
    </row>
    <row r="28" spans="1:6" ht="15.75" customHeight="1" x14ac:dyDescent="0.15">
      <c r="A28" s="3"/>
      <c r="B28" s="435" t="s">
        <v>835</v>
      </c>
      <c r="C28" s="435"/>
      <c r="D28" s="435"/>
      <c r="E28" s="435"/>
      <c r="F28" s="435"/>
    </row>
    <row r="29" spans="1:6" ht="42" customHeight="1" x14ac:dyDescent="0.15">
      <c r="A29" s="3"/>
      <c r="B29" s="435" t="s">
        <v>836</v>
      </c>
      <c r="C29" s="435"/>
      <c r="D29" s="435"/>
      <c r="E29" s="435"/>
      <c r="F29" s="435"/>
    </row>
    <row r="30" spans="1:6" ht="52" x14ac:dyDescent="0.15">
      <c r="A30" s="3"/>
      <c r="B30" s="451"/>
      <c r="C30" s="451"/>
      <c r="D30" s="58" t="s">
        <v>489</v>
      </c>
      <c r="E30" s="59" t="s">
        <v>612</v>
      </c>
      <c r="F30" s="59" t="s">
        <v>613</v>
      </c>
    </row>
    <row r="31" spans="1:6" x14ac:dyDescent="0.15">
      <c r="A31" s="3"/>
      <c r="B31" s="452" t="s">
        <v>490</v>
      </c>
      <c r="C31" s="452"/>
      <c r="D31" s="60">
        <v>74</v>
      </c>
      <c r="E31" s="60">
        <v>320</v>
      </c>
      <c r="F31" s="60"/>
    </row>
    <row r="32" spans="1:6" x14ac:dyDescent="0.15">
      <c r="A32" s="3"/>
      <c r="B32" s="445" t="s">
        <v>574</v>
      </c>
      <c r="C32" s="446"/>
      <c r="D32" s="60">
        <v>75</v>
      </c>
      <c r="E32" s="60">
        <v>245</v>
      </c>
      <c r="F32" s="60"/>
    </row>
    <row r="33" spans="1:6" x14ac:dyDescent="0.15">
      <c r="A33" s="3"/>
      <c r="B33" s="442" t="s">
        <v>0</v>
      </c>
      <c r="C33" s="442"/>
      <c r="D33" s="60">
        <v>39</v>
      </c>
      <c r="E33" s="60">
        <v>163</v>
      </c>
      <c r="F33" s="60"/>
    </row>
    <row r="34" spans="1:6" x14ac:dyDescent="0.15">
      <c r="A34" s="3"/>
      <c r="B34" s="447" t="s">
        <v>72</v>
      </c>
      <c r="C34" s="446"/>
      <c r="D34" s="60">
        <v>548</v>
      </c>
      <c r="E34" s="60">
        <v>1789</v>
      </c>
      <c r="F34" s="60"/>
    </row>
    <row r="35" spans="1:6" ht="15" customHeight="1" x14ac:dyDescent="0.15">
      <c r="A35" s="3"/>
      <c r="B35" s="442" t="s">
        <v>1</v>
      </c>
      <c r="C35" s="442"/>
      <c r="D35" s="60">
        <v>0</v>
      </c>
      <c r="E35" s="60">
        <v>0</v>
      </c>
      <c r="F35" s="60"/>
    </row>
    <row r="36" spans="1:6" x14ac:dyDescent="0.15">
      <c r="A36" s="3"/>
      <c r="B36" s="442" t="s">
        <v>2</v>
      </c>
      <c r="C36" s="442"/>
      <c r="D36" s="60">
        <v>39</v>
      </c>
      <c r="E36" s="60">
        <v>133</v>
      </c>
      <c r="F36" s="60"/>
    </row>
    <row r="37" spans="1:6" ht="26.25" customHeight="1" x14ac:dyDescent="0.15">
      <c r="A37" s="3"/>
      <c r="B37" s="443" t="s">
        <v>3</v>
      </c>
      <c r="C37" s="444"/>
      <c r="D37" s="60">
        <v>0</v>
      </c>
      <c r="E37" s="60">
        <v>1</v>
      </c>
      <c r="F37" s="60"/>
    </row>
    <row r="38" spans="1:6" x14ac:dyDescent="0.15">
      <c r="A38" s="3"/>
      <c r="B38" s="442" t="s">
        <v>4</v>
      </c>
      <c r="C38" s="442"/>
      <c r="D38" s="60">
        <v>75</v>
      </c>
      <c r="E38" s="60">
        <v>254</v>
      </c>
      <c r="F38" s="60"/>
    </row>
    <row r="39" spans="1:6" x14ac:dyDescent="0.15">
      <c r="A39" s="3"/>
      <c r="B39" s="442" t="s">
        <v>5</v>
      </c>
      <c r="C39" s="442"/>
      <c r="D39" s="60">
        <v>13</v>
      </c>
      <c r="E39" s="60">
        <v>37</v>
      </c>
      <c r="F39" s="60"/>
    </row>
    <row r="40" spans="1:6" x14ac:dyDescent="0.15">
      <c r="A40" s="3"/>
      <c r="B40" s="440" t="s">
        <v>73</v>
      </c>
      <c r="C40" s="440"/>
      <c r="D40" s="61">
        <f>SUM(D31:D39)</f>
        <v>863</v>
      </c>
      <c r="E40" s="61">
        <f>SUM(E31:E39)</f>
        <v>2942</v>
      </c>
      <c r="F40" s="61">
        <f>SUM(F31:F39)</f>
        <v>0</v>
      </c>
    </row>
    <row r="41" spans="1:6" x14ac:dyDescent="0.15"/>
    <row r="42" spans="1:6" ht="16" x14ac:dyDescent="0.2">
      <c r="B42" s="62" t="s">
        <v>74</v>
      </c>
    </row>
    <row r="43" spans="1:6" x14ac:dyDescent="0.15">
      <c r="A43" s="3" t="s">
        <v>82</v>
      </c>
      <c r="B43" s="19" t="s">
        <v>866</v>
      </c>
      <c r="F43" s="63"/>
    </row>
    <row r="44" spans="1:6" x14ac:dyDescent="0.15">
      <c r="A44" s="3"/>
      <c r="B44" s="64" t="s">
        <v>75</v>
      </c>
      <c r="C44" s="65">
        <v>0</v>
      </c>
      <c r="F44" s="63"/>
    </row>
    <row r="45" spans="1:6" x14ac:dyDescent="0.15">
      <c r="A45" s="3"/>
      <c r="B45" s="64" t="s">
        <v>76</v>
      </c>
      <c r="C45" s="65">
        <v>0</v>
      </c>
      <c r="F45" s="63"/>
    </row>
    <row r="46" spans="1:6" x14ac:dyDescent="0.15">
      <c r="A46" s="3"/>
      <c r="B46" s="64" t="s">
        <v>77</v>
      </c>
      <c r="C46" s="65">
        <f>462+30+58+2</f>
        <v>552</v>
      </c>
      <c r="F46" s="63"/>
    </row>
    <row r="47" spans="1:6" x14ac:dyDescent="0.15">
      <c r="A47" s="3"/>
      <c r="B47" s="64" t="s">
        <v>430</v>
      </c>
      <c r="C47" s="65">
        <v>6</v>
      </c>
      <c r="F47" s="63"/>
    </row>
    <row r="48" spans="1:6" x14ac:dyDescent="0.15">
      <c r="A48" s="3"/>
      <c r="B48" s="64" t="s">
        <v>78</v>
      </c>
      <c r="C48" s="65">
        <v>3</v>
      </c>
      <c r="F48" s="63"/>
    </row>
    <row r="49" spans="1:256" x14ac:dyDescent="0.15">
      <c r="A49" s="3"/>
      <c r="B49" s="64" t="s">
        <v>79</v>
      </c>
      <c r="C49" s="65"/>
      <c r="F49" s="63"/>
    </row>
    <row r="50" spans="1:256" ht="28" x14ac:dyDescent="0.15">
      <c r="A50" s="3"/>
      <c r="B50" s="66" t="s">
        <v>361</v>
      </c>
      <c r="C50" s="65"/>
      <c r="F50" s="63"/>
    </row>
    <row r="51" spans="1:256" ht="24.75" customHeight="1" x14ac:dyDescent="0.15">
      <c r="A51" s="3"/>
      <c r="B51" s="67" t="s">
        <v>362</v>
      </c>
      <c r="C51" s="65"/>
      <c r="F51" s="63"/>
    </row>
    <row r="52" spans="1:256" x14ac:dyDescent="0.15">
      <c r="A52" s="3"/>
      <c r="B52" s="68" t="s">
        <v>363</v>
      </c>
      <c r="C52" s="65"/>
      <c r="F52" s="63"/>
    </row>
    <row r="53" spans="1:256" ht="15" x14ac:dyDescent="0.15">
      <c r="A53" s="2"/>
      <c r="B53" s="69" t="s">
        <v>614</v>
      </c>
      <c r="C53" s="70"/>
      <c r="D53" s="70"/>
      <c r="E53" s="70"/>
      <c r="F53" s="70"/>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c r="BU53" s="1"/>
      <c r="BV53" s="1"/>
      <c r="BW53" s="1"/>
      <c r="BX53" s="1"/>
      <c r="BY53" s="1"/>
      <c r="BZ53" s="1"/>
      <c r="CA53" s="1"/>
      <c r="CB53" s="1"/>
      <c r="CC53" s="1"/>
      <c r="CD53" s="1"/>
      <c r="CE53" s="1"/>
      <c r="CF53" s="1"/>
      <c r="CG53" s="1"/>
      <c r="CH53" s="1"/>
      <c r="CI53" s="1"/>
      <c r="CJ53" s="1"/>
      <c r="CK53" s="1"/>
      <c r="CL53" s="1"/>
      <c r="CM53" s="1"/>
      <c r="CN53" s="1"/>
      <c r="CO53" s="1"/>
      <c r="CP53" s="1"/>
      <c r="CQ53" s="1"/>
      <c r="CR53" s="1"/>
      <c r="CS53" s="1"/>
      <c r="CT53" s="1"/>
      <c r="CU53" s="1"/>
      <c r="CV53" s="1"/>
      <c r="CW53" s="1"/>
      <c r="CX53" s="1"/>
      <c r="CY53" s="1"/>
      <c r="CZ53" s="1"/>
      <c r="DA53" s="1"/>
      <c r="DB53" s="1"/>
      <c r="DC53" s="1"/>
      <c r="DD53" s="1"/>
      <c r="DE53" s="1"/>
      <c r="DF53" s="1"/>
      <c r="DG53" s="1"/>
      <c r="DH53" s="1"/>
      <c r="DI53" s="1"/>
      <c r="DJ53" s="1"/>
      <c r="DK53" s="1"/>
      <c r="DL53" s="1"/>
      <c r="DM53" s="1"/>
      <c r="DN53" s="1"/>
      <c r="DO53" s="1"/>
      <c r="DP53" s="1"/>
      <c r="DQ53" s="1"/>
      <c r="DR53" s="1"/>
      <c r="DS53" s="1"/>
      <c r="DT53" s="1"/>
      <c r="DU53" s="1"/>
      <c r="DV53" s="1"/>
      <c r="DW53" s="1"/>
      <c r="DX53" s="1"/>
      <c r="DY53" s="1"/>
      <c r="DZ53" s="1"/>
      <c r="EA53" s="1"/>
      <c r="EB53" s="1"/>
      <c r="EC53" s="1"/>
      <c r="ED53" s="1"/>
      <c r="EE53" s="1"/>
      <c r="EF53" s="1"/>
      <c r="EG53" s="1"/>
      <c r="EH53" s="1"/>
      <c r="EI53" s="1"/>
      <c r="EJ53" s="1"/>
      <c r="EK53" s="1"/>
      <c r="EL53" s="1"/>
      <c r="EM53" s="1"/>
      <c r="EN53" s="1"/>
      <c r="EO53" s="1"/>
      <c r="EP53" s="1"/>
      <c r="EQ53" s="1"/>
      <c r="ER53" s="1"/>
      <c r="ES53" s="1"/>
      <c r="ET53" s="1"/>
      <c r="EU53" s="1"/>
      <c r="EV53" s="1"/>
      <c r="EW53" s="1"/>
      <c r="EX53" s="1"/>
      <c r="EY53" s="1"/>
      <c r="EZ53" s="1"/>
      <c r="FA53" s="1"/>
      <c r="FB53" s="1"/>
      <c r="FC53" s="1"/>
      <c r="FD53" s="1"/>
      <c r="FE53" s="1"/>
      <c r="FF53" s="1"/>
      <c r="FG53" s="1"/>
      <c r="FH53" s="1"/>
      <c r="FI53" s="1"/>
      <c r="FJ53" s="1"/>
      <c r="FK53" s="1"/>
      <c r="FL53" s="1"/>
      <c r="FM53" s="1"/>
      <c r="FN53" s="1"/>
      <c r="FO53" s="1"/>
      <c r="FP53" s="1"/>
      <c r="FQ53" s="1"/>
      <c r="FR53" s="1"/>
      <c r="FS53" s="1"/>
      <c r="FT53" s="1"/>
      <c r="FU53" s="1"/>
      <c r="FV53" s="1"/>
      <c r="FW53" s="1"/>
      <c r="FX53" s="1"/>
      <c r="FY53" s="1"/>
      <c r="FZ53" s="1"/>
      <c r="GA53" s="1"/>
      <c r="GB53" s="1"/>
      <c r="GC53" s="1"/>
      <c r="GD53" s="1"/>
      <c r="GE53" s="1"/>
      <c r="GF53" s="1"/>
      <c r="GG53" s="1"/>
      <c r="GH53" s="1"/>
      <c r="GI53" s="1"/>
      <c r="GJ53" s="1"/>
      <c r="GK53" s="1"/>
      <c r="GL53" s="1"/>
      <c r="GM53" s="1"/>
      <c r="GN53" s="1"/>
      <c r="GO53" s="1"/>
      <c r="GP53" s="1"/>
      <c r="GQ53" s="1"/>
      <c r="GR53" s="1"/>
      <c r="GS53" s="1"/>
      <c r="GT53" s="1"/>
      <c r="GU53" s="1"/>
      <c r="GV53" s="1"/>
      <c r="GW53" s="1"/>
      <c r="GX53" s="1"/>
      <c r="GY53" s="1"/>
      <c r="GZ53" s="1"/>
      <c r="HA53" s="1"/>
      <c r="HB53" s="1"/>
      <c r="HC53" s="1"/>
      <c r="HD53" s="1"/>
      <c r="HE53" s="1"/>
      <c r="HF53" s="1"/>
      <c r="HG53" s="1"/>
      <c r="HH53" s="1"/>
      <c r="HI53" s="1"/>
      <c r="HJ53" s="1"/>
      <c r="HK53" s="1"/>
      <c r="HL53" s="1"/>
      <c r="HM53" s="1"/>
      <c r="HN53" s="1"/>
      <c r="HO53" s="1"/>
      <c r="HP53" s="1"/>
      <c r="HQ53" s="1"/>
      <c r="HR53" s="1"/>
      <c r="HS53" s="1"/>
      <c r="HT53" s="1"/>
      <c r="HU53" s="1"/>
      <c r="HV53" s="1"/>
      <c r="HW53" s="1"/>
      <c r="HX53" s="1"/>
      <c r="HY53" s="1"/>
      <c r="HZ53" s="1"/>
      <c r="IA53" s="1"/>
      <c r="IB53" s="1"/>
      <c r="IC53" s="1"/>
      <c r="ID53" s="1"/>
      <c r="IE53" s="1"/>
      <c r="IF53" s="1"/>
      <c r="IG53" s="1"/>
      <c r="IH53" s="1"/>
      <c r="II53" s="1"/>
      <c r="IJ53" s="1"/>
      <c r="IK53" s="1"/>
      <c r="IL53" s="1"/>
      <c r="IM53" s="1"/>
      <c r="IN53" s="1"/>
      <c r="IO53" s="1"/>
      <c r="IP53" s="1"/>
      <c r="IQ53" s="1"/>
      <c r="IR53" s="1"/>
      <c r="IS53" s="1"/>
      <c r="IT53" s="1"/>
      <c r="IU53" s="1"/>
      <c r="IV53" s="1"/>
    </row>
    <row r="54" spans="1:256" ht="24.75" customHeight="1" x14ac:dyDescent="0.15">
      <c r="A54" s="2"/>
      <c r="B54" s="450" t="s">
        <v>615</v>
      </c>
      <c r="C54" s="450"/>
      <c r="D54" s="450"/>
      <c r="E54" s="450"/>
      <c r="F54" s="450"/>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R54" s="1"/>
      <c r="BS54" s="1"/>
      <c r="BT54" s="1"/>
      <c r="BU54" s="1"/>
      <c r="BV54" s="1"/>
      <c r="BW54" s="1"/>
      <c r="BX54" s="1"/>
      <c r="BY54" s="1"/>
      <c r="BZ54" s="1"/>
      <c r="CA54" s="1"/>
      <c r="CB54" s="1"/>
      <c r="CC54" s="1"/>
      <c r="CD54" s="1"/>
      <c r="CE54" s="1"/>
      <c r="CF54" s="1"/>
      <c r="CG54" s="1"/>
      <c r="CH54" s="1"/>
      <c r="CI54" s="1"/>
      <c r="CJ54" s="1"/>
      <c r="CK54" s="1"/>
      <c r="CL54" s="1"/>
      <c r="CM54" s="1"/>
      <c r="CN54" s="1"/>
      <c r="CO54" s="1"/>
      <c r="CP54" s="1"/>
      <c r="CQ54" s="1"/>
      <c r="CR54" s="1"/>
      <c r="CS54" s="1"/>
      <c r="CT54" s="1"/>
      <c r="CU54" s="1"/>
      <c r="CV54" s="1"/>
      <c r="CW54" s="1"/>
      <c r="CX54" s="1"/>
      <c r="CY54" s="1"/>
      <c r="CZ54" s="1"/>
      <c r="DA54" s="1"/>
      <c r="DB54" s="1"/>
      <c r="DC54" s="1"/>
      <c r="DD54" s="1"/>
      <c r="DE54" s="1"/>
      <c r="DF54" s="1"/>
      <c r="DG54" s="1"/>
      <c r="DH54" s="1"/>
      <c r="DI54" s="1"/>
      <c r="DJ54" s="1"/>
      <c r="DK54" s="1"/>
      <c r="DL54" s="1"/>
      <c r="DM54" s="1"/>
      <c r="DN54" s="1"/>
      <c r="DO54" s="1"/>
      <c r="DP54" s="1"/>
      <c r="DQ54" s="1"/>
      <c r="DR54" s="1"/>
      <c r="DS54" s="1"/>
      <c r="DT54" s="1"/>
      <c r="DU54" s="1"/>
      <c r="DV54" s="1"/>
      <c r="DW54" s="1"/>
      <c r="DX54" s="1"/>
      <c r="DY54" s="1"/>
      <c r="DZ54" s="1"/>
      <c r="EA54" s="1"/>
      <c r="EB54" s="1"/>
      <c r="EC54" s="1"/>
      <c r="ED54" s="1"/>
      <c r="EE54" s="1"/>
      <c r="EF54" s="1"/>
      <c r="EG54" s="1"/>
      <c r="EH54" s="1"/>
      <c r="EI54" s="1"/>
      <c r="EJ54" s="1"/>
      <c r="EK54" s="1"/>
      <c r="EL54" s="1"/>
      <c r="EM54" s="1"/>
      <c r="EN54" s="1"/>
      <c r="EO54" s="1"/>
      <c r="EP54" s="1"/>
      <c r="EQ54" s="1"/>
      <c r="ER54" s="1"/>
      <c r="ES54" s="1"/>
      <c r="ET54" s="1"/>
      <c r="EU54" s="1"/>
      <c r="EV54" s="1"/>
      <c r="EW54" s="1"/>
      <c r="EX54" s="1"/>
      <c r="EY54" s="1"/>
      <c r="EZ54" s="1"/>
      <c r="FA54" s="1"/>
      <c r="FB54" s="1"/>
      <c r="FC54" s="1"/>
      <c r="FD54" s="1"/>
      <c r="FE54" s="1"/>
      <c r="FF54" s="1"/>
      <c r="FG54" s="1"/>
      <c r="FH54" s="1"/>
      <c r="FI54" s="1"/>
      <c r="FJ54" s="1"/>
      <c r="FK54" s="1"/>
      <c r="FL54" s="1"/>
      <c r="FM54" s="1"/>
      <c r="FN54" s="1"/>
      <c r="FO54" s="1"/>
      <c r="FP54" s="1"/>
      <c r="FQ54" s="1"/>
      <c r="FR54" s="1"/>
      <c r="FS54" s="1"/>
      <c r="FT54" s="1"/>
      <c r="FU54" s="1"/>
      <c r="FV54" s="1"/>
      <c r="FW54" s="1"/>
      <c r="FX54" s="1"/>
      <c r="FY54" s="1"/>
      <c r="FZ54" s="1"/>
      <c r="GA54" s="1"/>
      <c r="GB54" s="1"/>
      <c r="GC54" s="1"/>
      <c r="GD54" s="1"/>
      <c r="GE54" s="1"/>
      <c r="GF54" s="1"/>
      <c r="GG54" s="1"/>
      <c r="GH54" s="1"/>
      <c r="GI54" s="1"/>
      <c r="GJ54" s="1"/>
      <c r="GK54" s="1"/>
      <c r="GL54" s="1"/>
      <c r="GM54" s="1"/>
      <c r="GN54" s="1"/>
      <c r="GO54" s="1"/>
      <c r="GP54" s="1"/>
      <c r="GQ54" s="1"/>
      <c r="GR54" s="1"/>
      <c r="GS54" s="1"/>
      <c r="GT54" s="1"/>
      <c r="GU54" s="1"/>
      <c r="GV54" s="1"/>
      <c r="GW54" s="1"/>
      <c r="GX54" s="1"/>
      <c r="GY54" s="1"/>
      <c r="GZ54" s="1"/>
      <c r="HA54" s="1"/>
      <c r="HB54" s="1"/>
      <c r="HC54" s="1"/>
      <c r="HD54" s="1"/>
      <c r="HE54" s="1"/>
      <c r="HF54" s="1"/>
      <c r="HG54" s="1"/>
      <c r="HH54" s="1"/>
      <c r="HI54" s="1"/>
      <c r="HJ54" s="1"/>
      <c r="HK54" s="1"/>
      <c r="HL54" s="1"/>
      <c r="HM54" s="1"/>
      <c r="HN54" s="1"/>
      <c r="HO54" s="1"/>
      <c r="HP54" s="1"/>
      <c r="HQ54" s="1"/>
      <c r="HR54" s="1"/>
      <c r="HS54" s="1"/>
      <c r="HT54" s="1"/>
      <c r="HU54" s="1"/>
      <c r="HV54" s="1"/>
      <c r="HW54" s="1"/>
      <c r="HX54" s="1"/>
      <c r="HY54" s="1"/>
      <c r="HZ54" s="1"/>
      <c r="IA54" s="1"/>
      <c r="IB54" s="1"/>
      <c r="IC54" s="1"/>
      <c r="ID54" s="1"/>
      <c r="IE54" s="1"/>
      <c r="IF54" s="1"/>
      <c r="IG54" s="1"/>
      <c r="IH54" s="1"/>
      <c r="II54" s="1"/>
      <c r="IJ54" s="1"/>
      <c r="IK54" s="1"/>
      <c r="IL54" s="1"/>
      <c r="IM54" s="1"/>
      <c r="IN54" s="1"/>
      <c r="IO54" s="1"/>
      <c r="IP54" s="1"/>
      <c r="IQ54" s="1"/>
      <c r="IR54" s="1"/>
      <c r="IS54" s="1"/>
      <c r="IT54" s="1"/>
      <c r="IU54" s="1"/>
      <c r="IV54" s="1"/>
    </row>
    <row r="55" spans="1:256" s="71" customFormat="1" ht="67.75" customHeight="1" x14ac:dyDescent="0.15">
      <c r="A55" s="2"/>
      <c r="B55" s="450" t="s">
        <v>838</v>
      </c>
      <c r="C55" s="450"/>
      <c r="D55" s="450"/>
      <c r="E55" s="450"/>
      <c r="F55" s="450"/>
      <c r="G55" s="450"/>
      <c r="H55" s="450"/>
      <c r="I55" s="450"/>
      <c r="J55" s="450"/>
      <c r="K55" s="450"/>
      <c r="L55" s="450"/>
      <c r="M55" s="450"/>
      <c r="N55" s="450"/>
      <c r="O55" s="450"/>
      <c r="P55" s="450"/>
      <c r="Q55" s="450"/>
      <c r="R55" s="450"/>
      <c r="S55" s="450"/>
      <c r="T55" s="450"/>
      <c r="U55" s="450"/>
      <c r="V55" s="450"/>
      <c r="W55" s="450"/>
      <c r="X55" s="450"/>
      <c r="Y55" s="450"/>
      <c r="Z55" s="450"/>
      <c r="AA55" s="450"/>
      <c r="AB55" s="450"/>
      <c r="AC55" s="450"/>
      <c r="AD55" s="450"/>
      <c r="AE55" s="450"/>
      <c r="AF55" s="450"/>
      <c r="AG55" s="450"/>
      <c r="AH55" s="450"/>
      <c r="AI55" s="450"/>
      <c r="AJ55" s="450"/>
      <c r="AK55" s="450"/>
      <c r="AL55" s="450"/>
      <c r="AM55" s="450"/>
      <c r="AN55" s="450"/>
      <c r="AO55" s="450"/>
      <c r="AP55" s="450"/>
      <c r="AQ55" s="450"/>
      <c r="AR55" s="450"/>
      <c r="AS55" s="450"/>
      <c r="AT55" s="450"/>
      <c r="AU55" s="450"/>
      <c r="AV55" s="450"/>
      <c r="AW55" s="450"/>
      <c r="AX55" s="450"/>
      <c r="AY55" s="450"/>
      <c r="AZ55" s="450"/>
      <c r="BA55" s="450"/>
      <c r="BB55" s="450"/>
      <c r="BC55" s="450"/>
      <c r="BD55" s="450"/>
      <c r="BE55" s="450"/>
      <c r="BF55" s="450"/>
      <c r="BG55" s="450"/>
      <c r="BH55" s="450"/>
      <c r="BI55" s="450"/>
      <c r="BJ55" s="450"/>
      <c r="BK55" s="450"/>
      <c r="BL55" s="450"/>
      <c r="BM55" s="450"/>
      <c r="BN55" s="450"/>
      <c r="BO55" s="450"/>
      <c r="BP55" s="450"/>
      <c r="BQ55" s="450"/>
      <c r="BR55" s="450"/>
      <c r="BS55" s="450"/>
      <c r="BT55" s="450"/>
      <c r="BU55" s="450"/>
      <c r="BV55" s="450"/>
      <c r="BW55" s="450"/>
      <c r="BX55" s="450"/>
      <c r="BY55" s="450"/>
      <c r="BZ55" s="450"/>
      <c r="CA55" s="450"/>
      <c r="CB55" s="450"/>
      <c r="CC55" s="450"/>
      <c r="CD55" s="450"/>
      <c r="CE55" s="450"/>
      <c r="CF55" s="450"/>
      <c r="CG55" s="450"/>
      <c r="CH55" s="450"/>
      <c r="CI55" s="450"/>
      <c r="CJ55" s="450"/>
      <c r="CK55" s="450"/>
      <c r="CL55" s="450"/>
      <c r="CM55" s="450"/>
      <c r="CN55" s="450"/>
      <c r="CO55" s="450"/>
      <c r="CP55" s="450"/>
      <c r="CQ55" s="450"/>
      <c r="CR55" s="450"/>
      <c r="CS55" s="450"/>
      <c r="CT55" s="450"/>
      <c r="CU55" s="450"/>
      <c r="CV55" s="450"/>
      <c r="CW55" s="450"/>
      <c r="CX55" s="450"/>
      <c r="CY55" s="450"/>
      <c r="CZ55" s="450"/>
      <c r="DA55" s="450"/>
      <c r="DB55" s="450"/>
      <c r="DC55" s="450"/>
      <c r="DD55" s="450"/>
      <c r="DE55" s="450"/>
      <c r="DF55" s="450"/>
      <c r="DG55" s="450"/>
      <c r="DH55" s="450"/>
      <c r="DI55" s="450"/>
      <c r="DJ55" s="450"/>
      <c r="DK55" s="450"/>
      <c r="DL55" s="450"/>
      <c r="DM55" s="450"/>
      <c r="DN55" s="450"/>
      <c r="DO55" s="450"/>
      <c r="DP55" s="450"/>
      <c r="DQ55" s="450"/>
      <c r="DR55" s="450"/>
      <c r="DS55" s="450"/>
      <c r="DT55" s="450"/>
      <c r="DU55" s="450"/>
      <c r="DV55" s="450"/>
      <c r="DW55" s="450"/>
      <c r="DX55" s="450"/>
      <c r="DY55" s="450"/>
      <c r="DZ55" s="450"/>
      <c r="EA55" s="450"/>
      <c r="EB55" s="450"/>
      <c r="EC55" s="450"/>
      <c r="ED55" s="450"/>
      <c r="EE55" s="450"/>
      <c r="EF55" s="450"/>
      <c r="EG55" s="450"/>
      <c r="EH55" s="450"/>
      <c r="EI55" s="450"/>
      <c r="EJ55" s="450"/>
      <c r="EK55" s="450"/>
      <c r="EL55" s="450"/>
      <c r="EM55" s="450"/>
      <c r="EN55" s="450"/>
      <c r="EO55" s="450"/>
      <c r="EP55" s="450"/>
      <c r="EQ55" s="450"/>
      <c r="ER55" s="450"/>
      <c r="ES55" s="450"/>
      <c r="ET55" s="450"/>
      <c r="EU55" s="450"/>
      <c r="EV55" s="450"/>
      <c r="EW55" s="450"/>
      <c r="EX55" s="450"/>
      <c r="EY55" s="450"/>
      <c r="EZ55" s="450"/>
      <c r="FA55" s="450"/>
      <c r="FB55" s="450"/>
      <c r="FC55" s="450"/>
      <c r="FD55" s="450"/>
      <c r="FE55" s="450"/>
      <c r="FF55" s="450"/>
      <c r="FG55" s="450"/>
      <c r="FH55" s="450"/>
      <c r="FI55" s="450"/>
      <c r="FJ55" s="450"/>
      <c r="FK55" s="450"/>
      <c r="FL55" s="450"/>
      <c r="FM55" s="450"/>
      <c r="FN55" s="450"/>
      <c r="FO55" s="450"/>
      <c r="FP55" s="450"/>
      <c r="FQ55" s="450"/>
      <c r="FR55" s="450"/>
      <c r="FS55" s="450"/>
      <c r="FT55" s="450"/>
      <c r="FU55" s="450"/>
      <c r="FV55" s="450"/>
      <c r="FW55" s="450"/>
      <c r="FX55" s="450"/>
      <c r="FY55" s="450"/>
      <c r="FZ55" s="450"/>
      <c r="GA55" s="450"/>
      <c r="GB55" s="450"/>
      <c r="GC55" s="450"/>
      <c r="GD55" s="450"/>
      <c r="GE55" s="450"/>
      <c r="GF55" s="450"/>
      <c r="GG55" s="450"/>
      <c r="GH55" s="450"/>
      <c r="GI55" s="450"/>
      <c r="GJ55" s="450"/>
      <c r="GK55" s="450"/>
      <c r="GL55" s="450"/>
      <c r="GM55" s="450"/>
      <c r="GN55" s="450"/>
      <c r="GO55" s="450"/>
      <c r="GP55" s="450"/>
      <c r="GQ55" s="450"/>
      <c r="GR55" s="450"/>
      <c r="GS55" s="450"/>
      <c r="GT55" s="450"/>
      <c r="GU55" s="450"/>
      <c r="GV55" s="450"/>
      <c r="GW55" s="450"/>
      <c r="GX55" s="450"/>
      <c r="GY55" s="450"/>
      <c r="GZ55" s="450"/>
      <c r="HA55" s="450"/>
      <c r="HB55" s="450"/>
      <c r="HC55" s="450"/>
      <c r="HD55" s="450"/>
      <c r="HE55" s="450"/>
      <c r="HF55" s="450"/>
      <c r="HG55" s="450"/>
      <c r="HH55" s="450"/>
      <c r="HI55" s="450"/>
      <c r="HJ55" s="450"/>
      <c r="HK55" s="450"/>
      <c r="HL55" s="450"/>
      <c r="HM55" s="450"/>
      <c r="HN55" s="450"/>
      <c r="HO55" s="450"/>
      <c r="HP55" s="450"/>
      <c r="HQ55" s="450"/>
      <c r="HR55" s="450"/>
      <c r="HS55" s="450"/>
      <c r="HT55" s="450"/>
      <c r="HU55" s="450"/>
      <c r="HV55" s="450"/>
      <c r="HW55" s="450"/>
      <c r="HX55" s="450"/>
      <c r="HY55" s="450"/>
      <c r="HZ55" s="450"/>
      <c r="IA55" s="450"/>
      <c r="IB55" s="450"/>
      <c r="IC55" s="450"/>
      <c r="ID55" s="450"/>
      <c r="IE55" s="450"/>
      <c r="IF55" s="450"/>
      <c r="IG55" s="450"/>
      <c r="IH55" s="450"/>
      <c r="II55" s="450"/>
      <c r="IJ55" s="450"/>
      <c r="IK55" s="450"/>
      <c r="IL55" s="450"/>
      <c r="IM55" s="450"/>
      <c r="IN55" s="450"/>
      <c r="IO55" s="450"/>
      <c r="IP55" s="450"/>
      <c r="IQ55" s="450"/>
      <c r="IR55" s="450"/>
      <c r="IS55" s="450"/>
      <c r="IT55" s="450"/>
      <c r="IU55" s="450"/>
      <c r="IV55" s="450"/>
    </row>
    <row r="56" spans="1:256" s="71" customFormat="1" ht="54.75" customHeight="1" x14ac:dyDescent="0.15">
      <c r="A56" s="2"/>
      <c r="B56" s="450"/>
      <c r="C56" s="450"/>
      <c r="D56" s="450"/>
      <c r="E56" s="450"/>
      <c r="F56" s="450"/>
      <c r="G56" s="450"/>
      <c r="H56" s="450"/>
      <c r="I56" s="450"/>
      <c r="J56" s="450"/>
      <c r="K56" s="450"/>
      <c r="L56" s="450"/>
      <c r="M56" s="450"/>
      <c r="N56" s="450"/>
      <c r="O56" s="450"/>
      <c r="P56" s="450"/>
      <c r="Q56" s="450"/>
      <c r="R56" s="450"/>
      <c r="S56" s="450"/>
      <c r="T56" s="450"/>
      <c r="U56" s="450"/>
      <c r="V56" s="450"/>
      <c r="W56" s="450"/>
      <c r="X56" s="450"/>
      <c r="Y56" s="450"/>
      <c r="Z56" s="450"/>
      <c r="AA56" s="450"/>
      <c r="AB56" s="450"/>
      <c r="AC56" s="450"/>
      <c r="AD56" s="450"/>
      <c r="AE56" s="450"/>
      <c r="AF56" s="450"/>
      <c r="AG56" s="450"/>
      <c r="AH56" s="450"/>
      <c r="AI56" s="450"/>
      <c r="AJ56" s="450"/>
      <c r="AK56" s="450"/>
      <c r="AL56" s="450"/>
      <c r="AM56" s="450"/>
      <c r="AN56" s="450"/>
      <c r="AO56" s="450"/>
      <c r="AP56" s="450"/>
      <c r="AQ56" s="450"/>
      <c r="AR56" s="450"/>
      <c r="AS56" s="450"/>
      <c r="AT56" s="450"/>
      <c r="AU56" s="450"/>
      <c r="AV56" s="450"/>
      <c r="AW56" s="450"/>
      <c r="AX56" s="450"/>
      <c r="AY56" s="450"/>
      <c r="AZ56" s="450"/>
      <c r="BA56" s="450"/>
      <c r="BB56" s="450"/>
      <c r="BC56" s="450"/>
      <c r="BD56" s="450"/>
      <c r="BE56" s="450"/>
      <c r="BF56" s="450"/>
      <c r="BG56" s="450"/>
      <c r="BH56" s="450"/>
      <c r="BI56" s="450"/>
      <c r="BJ56" s="450"/>
      <c r="BK56" s="450"/>
      <c r="BL56" s="450"/>
      <c r="BM56" s="450"/>
      <c r="BN56" s="450"/>
      <c r="BO56" s="450"/>
      <c r="BP56" s="450"/>
      <c r="BQ56" s="450"/>
      <c r="BR56" s="450"/>
      <c r="BS56" s="450"/>
      <c r="BT56" s="450"/>
      <c r="BU56" s="450"/>
      <c r="BV56" s="450"/>
      <c r="BW56" s="450"/>
      <c r="BX56" s="450"/>
      <c r="BY56" s="450"/>
      <c r="BZ56" s="450"/>
      <c r="CA56" s="450"/>
      <c r="CB56" s="450"/>
      <c r="CC56" s="450"/>
      <c r="CD56" s="450"/>
      <c r="CE56" s="450"/>
      <c r="CF56" s="450"/>
      <c r="CG56" s="450"/>
      <c r="CH56" s="450"/>
      <c r="CI56" s="450"/>
      <c r="CJ56" s="450"/>
      <c r="CK56" s="450"/>
      <c r="CL56" s="450"/>
      <c r="CM56" s="450"/>
      <c r="CN56" s="450"/>
      <c r="CO56" s="450"/>
      <c r="CP56" s="450"/>
      <c r="CQ56" s="450"/>
      <c r="CR56" s="450"/>
      <c r="CS56" s="450"/>
      <c r="CT56" s="450"/>
      <c r="CU56" s="450"/>
      <c r="CV56" s="450"/>
      <c r="CW56" s="450"/>
      <c r="CX56" s="450"/>
      <c r="CY56" s="450"/>
      <c r="CZ56" s="450"/>
      <c r="DA56" s="450"/>
      <c r="DB56" s="450"/>
      <c r="DC56" s="450"/>
      <c r="DD56" s="450"/>
      <c r="DE56" s="450"/>
      <c r="DF56" s="450"/>
      <c r="DG56" s="450"/>
      <c r="DH56" s="450"/>
      <c r="DI56" s="450"/>
      <c r="DJ56" s="450"/>
      <c r="DK56" s="450"/>
      <c r="DL56" s="450"/>
      <c r="DM56" s="450"/>
      <c r="DN56" s="450"/>
      <c r="DO56" s="450"/>
      <c r="DP56" s="450"/>
      <c r="DQ56" s="450"/>
      <c r="DR56" s="450"/>
      <c r="DS56" s="450"/>
      <c r="DT56" s="450"/>
      <c r="DU56" s="450"/>
      <c r="DV56" s="450"/>
      <c r="DW56" s="450"/>
      <c r="DX56" s="450"/>
      <c r="DY56" s="450"/>
      <c r="DZ56" s="450"/>
      <c r="EA56" s="450"/>
      <c r="EB56" s="450"/>
      <c r="EC56" s="450"/>
      <c r="ED56" s="450"/>
      <c r="EE56" s="450"/>
      <c r="EF56" s="450"/>
      <c r="EG56" s="450"/>
      <c r="EH56" s="450"/>
      <c r="EI56" s="450"/>
      <c r="EJ56" s="450"/>
      <c r="EK56" s="450"/>
      <c r="EL56" s="450"/>
      <c r="EM56" s="450"/>
      <c r="EN56" s="450"/>
      <c r="EO56" s="450"/>
      <c r="EP56" s="450"/>
      <c r="EQ56" s="450"/>
      <c r="ER56" s="450"/>
      <c r="ES56" s="450"/>
      <c r="ET56" s="450"/>
      <c r="EU56" s="450"/>
      <c r="EV56" s="450"/>
      <c r="EW56" s="450"/>
      <c r="EX56" s="450"/>
      <c r="EY56" s="450"/>
      <c r="EZ56" s="450"/>
      <c r="FA56" s="450"/>
      <c r="FB56" s="450"/>
      <c r="FC56" s="450"/>
      <c r="FD56" s="450"/>
      <c r="FE56" s="450"/>
      <c r="FF56" s="450"/>
      <c r="FG56" s="450"/>
      <c r="FH56" s="450"/>
      <c r="FI56" s="450"/>
      <c r="FJ56" s="450"/>
      <c r="FK56" s="450"/>
      <c r="FL56" s="450"/>
      <c r="FM56" s="450"/>
      <c r="FN56" s="450"/>
      <c r="FO56" s="450"/>
      <c r="FP56" s="450"/>
      <c r="FQ56" s="450"/>
      <c r="FR56" s="450"/>
      <c r="FS56" s="450"/>
      <c r="FT56" s="450"/>
      <c r="FU56" s="450"/>
      <c r="FV56" s="450"/>
      <c r="FW56" s="450"/>
      <c r="FX56" s="450"/>
      <c r="FY56" s="450"/>
      <c r="FZ56" s="450"/>
      <c r="GA56" s="450"/>
      <c r="GB56" s="450"/>
      <c r="GC56" s="450"/>
      <c r="GD56" s="450"/>
      <c r="GE56" s="450"/>
      <c r="GF56" s="450"/>
      <c r="GG56" s="450"/>
      <c r="GH56" s="450"/>
      <c r="GI56" s="450"/>
      <c r="GJ56" s="450"/>
      <c r="GK56" s="450"/>
      <c r="GL56" s="450"/>
      <c r="GM56" s="450"/>
      <c r="GN56" s="450"/>
      <c r="GO56" s="450"/>
      <c r="GP56" s="450"/>
      <c r="GQ56" s="450"/>
      <c r="GR56" s="450"/>
      <c r="GS56" s="450"/>
      <c r="GT56" s="450"/>
      <c r="GU56" s="450"/>
      <c r="GV56" s="450"/>
      <c r="GW56" s="450"/>
      <c r="GX56" s="450"/>
      <c r="GY56" s="450"/>
      <c r="GZ56" s="450"/>
      <c r="HA56" s="450"/>
      <c r="HB56" s="450"/>
      <c r="HC56" s="450"/>
      <c r="HD56" s="450"/>
      <c r="HE56" s="450"/>
      <c r="HF56" s="450"/>
      <c r="HG56" s="450"/>
      <c r="HH56" s="450"/>
      <c r="HI56" s="450"/>
      <c r="HJ56" s="450"/>
      <c r="HK56" s="450"/>
      <c r="HL56" s="450"/>
      <c r="HM56" s="450"/>
      <c r="HN56" s="450"/>
      <c r="HO56" s="450"/>
      <c r="HP56" s="450"/>
      <c r="HQ56" s="450"/>
      <c r="HR56" s="450"/>
      <c r="HS56" s="450"/>
      <c r="HT56" s="450"/>
      <c r="HU56" s="450"/>
      <c r="HV56" s="450"/>
      <c r="HW56" s="450"/>
      <c r="HX56" s="450"/>
      <c r="HY56" s="450"/>
      <c r="HZ56" s="450"/>
      <c r="IA56" s="450"/>
      <c r="IB56" s="450"/>
      <c r="IC56" s="450"/>
      <c r="ID56" s="450"/>
      <c r="IE56" s="450"/>
      <c r="IF56" s="450"/>
      <c r="IG56" s="450"/>
      <c r="IH56" s="450"/>
      <c r="II56" s="450"/>
      <c r="IJ56" s="450"/>
      <c r="IK56" s="450"/>
      <c r="IL56" s="450"/>
      <c r="IM56" s="450"/>
      <c r="IN56" s="450"/>
      <c r="IO56" s="450"/>
      <c r="IP56" s="450"/>
      <c r="IQ56" s="450"/>
      <c r="IR56" s="450"/>
      <c r="IS56" s="450"/>
      <c r="IT56" s="450"/>
      <c r="IU56" s="450"/>
      <c r="IV56" s="450"/>
    </row>
    <row r="57" spans="1:256" s="71" customFormat="1" ht="41.25" customHeight="1" x14ac:dyDescent="0.15">
      <c r="A57" s="2"/>
      <c r="B57" s="450"/>
      <c r="C57" s="450"/>
      <c r="D57" s="450"/>
      <c r="E57" s="450"/>
      <c r="F57" s="450"/>
      <c r="G57" s="450"/>
      <c r="H57" s="450"/>
      <c r="I57" s="450"/>
      <c r="J57" s="450"/>
      <c r="K57" s="450"/>
      <c r="L57" s="450"/>
      <c r="M57" s="450"/>
      <c r="N57" s="450"/>
      <c r="O57" s="450"/>
      <c r="P57" s="450"/>
      <c r="Q57" s="450"/>
      <c r="R57" s="450"/>
      <c r="S57" s="450"/>
      <c r="T57" s="450"/>
      <c r="U57" s="450"/>
      <c r="V57" s="450"/>
      <c r="W57" s="450"/>
      <c r="X57" s="450"/>
      <c r="Y57" s="450"/>
      <c r="Z57" s="450"/>
      <c r="AA57" s="450"/>
      <c r="AB57" s="450"/>
      <c r="AC57" s="450"/>
      <c r="AD57" s="450"/>
      <c r="AE57" s="450"/>
      <c r="AF57" s="450"/>
      <c r="AG57" s="450"/>
      <c r="AH57" s="450"/>
      <c r="AI57" s="450"/>
      <c r="AJ57" s="450"/>
      <c r="AK57" s="450"/>
      <c r="AL57" s="450"/>
      <c r="AM57" s="450"/>
      <c r="AN57" s="450"/>
      <c r="AO57" s="450"/>
      <c r="AP57" s="450"/>
      <c r="AQ57" s="450"/>
      <c r="AR57" s="450"/>
      <c r="AS57" s="450"/>
      <c r="AT57" s="450"/>
      <c r="AU57" s="450"/>
      <c r="AV57" s="450"/>
      <c r="AW57" s="450"/>
      <c r="AX57" s="450"/>
      <c r="AY57" s="450"/>
      <c r="AZ57" s="450"/>
      <c r="BA57" s="450"/>
      <c r="BB57" s="450"/>
      <c r="BC57" s="450"/>
      <c r="BD57" s="450"/>
      <c r="BE57" s="450"/>
      <c r="BF57" s="450"/>
      <c r="BG57" s="450"/>
      <c r="BH57" s="450"/>
      <c r="BI57" s="450"/>
      <c r="BJ57" s="450"/>
      <c r="BK57" s="450"/>
      <c r="BL57" s="450"/>
      <c r="BM57" s="450"/>
      <c r="BN57" s="450"/>
      <c r="BO57" s="450"/>
      <c r="BP57" s="450"/>
      <c r="BQ57" s="450"/>
      <c r="BR57" s="450"/>
      <c r="BS57" s="450"/>
      <c r="BT57" s="450"/>
      <c r="BU57" s="450"/>
      <c r="BV57" s="450"/>
      <c r="BW57" s="450"/>
      <c r="BX57" s="450"/>
      <c r="BY57" s="450"/>
      <c r="BZ57" s="450"/>
      <c r="CA57" s="450"/>
      <c r="CB57" s="450"/>
      <c r="CC57" s="450"/>
      <c r="CD57" s="450"/>
      <c r="CE57" s="450"/>
      <c r="CF57" s="450"/>
      <c r="CG57" s="450"/>
      <c r="CH57" s="450"/>
      <c r="CI57" s="450"/>
      <c r="CJ57" s="450"/>
      <c r="CK57" s="450"/>
      <c r="CL57" s="450"/>
      <c r="CM57" s="450"/>
      <c r="CN57" s="450"/>
      <c r="CO57" s="450"/>
      <c r="CP57" s="450"/>
      <c r="CQ57" s="450"/>
      <c r="CR57" s="450"/>
      <c r="CS57" s="450"/>
      <c r="CT57" s="450"/>
      <c r="CU57" s="450"/>
      <c r="CV57" s="450"/>
      <c r="CW57" s="450"/>
      <c r="CX57" s="450"/>
      <c r="CY57" s="450"/>
      <c r="CZ57" s="450"/>
      <c r="DA57" s="450"/>
      <c r="DB57" s="450"/>
      <c r="DC57" s="450"/>
      <c r="DD57" s="450"/>
      <c r="DE57" s="450"/>
      <c r="DF57" s="450"/>
      <c r="DG57" s="450"/>
      <c r="DH57" s="450"/>
      <c r="DI57" s="450"/>
      <c r="DJ57" s="450"/>
      <c r="DK57" s="450"/>
      <c r="DL57" s="450"/>
      <c r="DM57" s="450"/>
      <c r="DN57" s="450"/>
      <c r="DO57" s="450"/>
      <c r="DP57" s="450"/>
      <c r="DQ57" s="450"/>
      <c r="DR57" s="450"/>
      <c r="DS57" s="450"/>
      <c r="DT57" s="450"/>
      <c r="DU57" s="450"/>
      <c r="DV57" s="450"/>
      <c r="DW57" s="450"/>
      <c r="DX57" s="450"/>
      <c r="DY57" s="450"/>
      <c r="DZ57" s="450"/>
      <c r="EA57" s="450"/>
      <c r="EB57" s="450"/>
      <c r="EC57" s="450"/>
      <c r="ED57" s="450"/>
      <c r="EE57" s="450"/>
      <c r="EF57" s="450"/>
      <c r="EG57" s="450"/>
      <c r="EH57" s="450"/>
      <c r="EI57" s="450"/>
      <c r="EJ57" s="450"/>
      <c r="EK57" s="450"/>
      <c r="EL57" s="450"/>
      <c r="EM57" s="450"/>
      <c r="EN57" s="450"/>
      <c r="EO57" s="450"/>
      <c r="EP57" s="450"/>
      <c r="EQ57" s="450"/>
      <c r="ER57" s="450"/>
      <c r="ES57" s="450"/>
      <c r="ET57" s="450"/>
      <c r="EU57" s="450"/>
      <c r="EV57" s="450"/>
      <c r="EW57" s="450"/>
      <c r="EX57" s="450"/>
      <c r="EY57" s="450"/>
      <c r="EZ57" s="450"/>
      <c r="FA57" s="450"/>
      <c r="FB57" s="450"/>
      <c r="FC57" s="450"/>
      <c r="FD57" s="450"/>
      <c r="FE57" s="450"/>
      <c r="FF57" s="450"/>
      <c r="FG57" s="450"/>
      <c r="FH57" s="450"/>
      <c r="FI57" s="450"/>
      <c r="FJ57" s="450"/>
      <c r="FK57" s="450"/>
      <c r="FL57" s="450"/>
      <c r="FM57" s="450"/>
      <c r="FN57" s="450"/>
      <c r="FO57" s="450"/>
      <c r="FP57" s="450"/>
      <c r="FQ57" s="450"/>
      <c r="FR57" s="450"/>
      <c r="FS57" s="450"/>
      <c r="FT57" s="450"/>
      <c r="FU57" s="450"/>
      <c r="FV57" s="450"/>
      <c r="FW57" s="450"/>
      <c r="FX57" s="450"/>
      <c r="FY57" s="450"/>
      <c r="FZ57" s="450"/>
      <c r="GA57" s="450"/>
      <c r="GB57" s="450"/>
      <c r="GC57" s="450"/>
      <c r="GD57" s="450"/>
      <c r="GE57" s="450"/>
      <c r="GF57" s="450"/>
      <c r="GG57" s="450"/>
      <c r="GH57" s="450"/>
      <c r="GI57" s="450"/>
      <c r="GJ57" s="450"/>
      <c r="GK57" s="450"/>
      <c r="GL57" s="450"/>
      <c r="GM57" s="450"/>
      <c r="GN57" s="450"/>
      <c r="GO57" s="450"/>
      <c r="GP57" s="450"/>
      <c r="GQ57" s="450"/>
      <c r="GR57" s="450"/>
      <c r="GS57" s="450"/>
      <c r="GT57" s="450"/>
      <c r="GU57" s="450"/>
      <c r="GV57" s="450"/>
      <c r="GW57" s="450"/>
      <c r="GX57" s="450"/>
      <c r="GY57" s="450"/>
      <c r="GZ57" s="450"/>
      <c r="HA57" s="450"/>
      <c r="HB57" s="450"/>
      <c r="HC57" s="450"/>
      <c r="HD57" s="450"/>
      <c r="HE57" s="450"/>
      <c r="HF57" s="450"/>
      <c r="HG57" s="450"/>
      <c r="HH57" s="450"/>
      <c r="HI57" s="450"/>
      <c r="HJ57" s="450"/>
      <c r="HK57" s="450"/>
      <c r="HL57" s="450"/>
      <c r="HM57" s="450"/>
      <c r="HN57" s="450"/>
      <c r="HO57" s="450"/>
      <c r="HP57" s="450"/>
      <c r="HQ57" s="450"/>
      <c r="HR57" s="450"/>
      <c r="HS57" s="450"/>
      <c r="HT57" s="450"/>
      <c r="HU57" s="450"/>
      <c r="HV57" s="450"/>
      <c r="HW57" s="450"/>
      <c r="HX57" s="450"/>
      <c r="HY57" s="450"/>
      <c r="HZ57" s="450"/>
      <c r="IA57" s="450"/>
      <c r="IB57" s="450"/>
      <c r="IC57" s="450"/>
      <c r="ID57" s="450"/>
      <c r="IE57" s="450"/>
      <c r="IF57" s="450"/>
      <c r="IG57" s="450"/>
      <c r="IH57" s="450"/>
      <c r="II57" s="450"/>
      <c r="IJ57" s="450"/>
      <c r="IK57" s="450"/>
      <c r="IL57" s="450"/>
      <c r="IM57" s="450"/>
      <c r="IN57" s="450"/>
      <c r="IO57" s="450"/>
      <c r="IP57" s="450"/>
      <c r="IQ57" s="450"/>
      <c r="IR57" s="450"/>
      <c r="IS57" s="450"/>
      <c r="IT57" s="450"/>
      <c r="IU57" s="450"/>
      <c r="IV57" s="450"/>
    </row>
    <row r="58" spans="1:256" s="71" customFormat="1" ht="27.75" customHeight="1" x14ac:dyDescent="0.15">
      <c r="A58" s="2"/>
      <c r="B58" s="441" t="s">
        <v>837</v>
      </c>
      <c r="C58" s="441"/>
      <c r="D58" s="441"/>
      <c r="E58" s="441"/>
      <c r="F58" s="441"/>
      <c r="G58" s="70"/>
      <c r="H58" s="70"/>
      <c r="I58" s="70"/>
      <c r="J58" s="70"/>
      <c r="K58" s="70"/>
      <c r="L58" s="70"/>
      <c r="M58" s="70"/>
      <c r="N58" s="70"/>
      <c r="O58" s="70"/>
      <c r="P58" s="70"/>
      <c r="Q58" s="70"/>
      <c r="R58" s="70"/>
      <c r="S58" s="70"/>
      <c r="T58" s="70"/>
      <c r="U58" s="70"/>
      <c r="V58" s="70"/>
      <c r="W58" s="70"/>
      <c r="X58" s="70"/>
      <c r="Y58" s="70"/>
      <c r="Z58" s="70"/>
      <c r="AA58" s="70"/>
      <c r="AB58" s="70"/>
      <c r="AC58" s="70"/>
      <c r="AD58" s="70"/>
      <c r="AE58" s="70"/>
      <c r="AF58" s="70"/>
      <c r="AG58" s="70"/>
      <c r="AH58" s="70"/>
      <c r="AI58" s="70"/>
      <c r="AJ58" s="70"/>
      <c r="AK58" s="70"/>
      <c r="AL58" s="70"/>
      <c r="AM58" s="70"/>
      <c r="AN58" s="70"/>
      <c r="AO58" s="70"/>
      <c r="AP58" s="70"/>
      <c r="AQ58" s="70"/>
      <c r="AR58" s="70"/>
      <c r="AS58" s="70"/>
      <c r="AT58" s="70"/>
      <c r="AU58" s="70"/>
      <c r="AV58" s="70"/>
      <c r="AW58" s="70"/>
      <c r="AX58" s="70"/>
      <c r="AY58" s="70"/>
      <c r="AZ58" s="70"/>
      <c r="BA58" s="70"/>
      <c r="BB58" s="70"/>
      <c r="BC58" s="70"/>
      <c r="BD58" s="70"/>
      <c r="BE58" s="70"/>
      <c r="BF58" s="70"/>
      <c r="BG58" s="70"/>
      <c r="BH58" s="70"/>
      <c r="BI58" s="70"/>
      <c r="BJ58" s="70"/>
      <c r="BK58" s="70"/>
      <c r="BL58" s="70"/>
      <c r="BM58" s="70"/>
      <c r="BN58" s="70"/>
      <c r="BO58" s="70"/>
      <c r="BP58" s="70"/>
      <c r="BQ58" s="70"/>
      <c r="BR58" s="70"/>
      <c r="BS58" s="70"/>
      <c r="BT58" s="70"/>
      <c r="BU58" s="70"/>
      <c r="BV58" s="70"/>
      <c r="BW58" s="70"/>
      <c r="BX58" s="70"/>
      <c r="BY58" s="70"/>
      <c r="BZ58" s="70"/>
      <c r="CA58" s="70"/>
      <c r="CB58" s="70"/>
      <c r="CC58" s="70"/>
      <c r="CD58" s="70"/>
      <c r="CE58" s="70"/>
      <c r="CF58" s="70"/>
      <c r="CG58" s="70"/>
      <c r="CH58" s="70"/>
      <c r="CI58" s="70"/>
      <c r="CJ58" s="70"/>
      <c r="CK58" s="70"/>
      <c r="CL58" s="70"/>
      <c r="CM58" s="70"/>
      <c r="CN58" s="70"/>
      <c r="CO58" s="70"/>
      <c r="CP58" s="70"/>
      <c r="CQ58" s="70"/>
      <c r="CR58" s="70"/>
      <c r="CS58" s="70"/>
      <c r="CT58" s="70"/>
      <c r="CU58" s="70"/>
      <c r="CV58" s="70"/>
      <c r="CW58" s="70"/>
      <c r="CX58" s="70"/>
      <c r="CY58" s="70"/>
      <c r="CZ58" s="70"/>
      <c r="DA58" s="70"/>
      <c r="DB58" s="70"/>
      <c r="DC58" s="70"/>
      <c r="DD58" s="70"/>
      <c r="DE58" s="70"/>
      <c r="DF58" s="70"/>
      <c r="DG58" s="70"/>
      <c r="DH58" s="70"/>
      <c r="DI58" s="70"/>
      <c r="DJ58" s="70"/>
      <c r="DK58" s="70"/>
      <c r="DL58" s="70"/>
      <c r="DM58" s="70"/>
      <c r="DN58" s="70"/>
      <c r="DO58" s="70"/>
      <c r="DP58" s="70"/>
      <c r="DQ58" s="70"/>
      <c r="DR58" s="70"/>
      <c r="DS58" s="70"/>
      <c r="DT58" s="70"/>
      <c r="DU58" s="70"/>
      <c r="DV58" s="70"/>
      <c r="DW58" s="70"/>
      <c r="DX58" s="70"/>
      <c r="DY58" s="70"/>
      <c r="DZ58" s="70"/>
      <c r="EA58" s="70"/>
      <c r="EB58" s="70"/>
      <c r="EC58" s="70"/>
      <c r="ED58" s="70"/>
      <c r="EE58" s="70"/>
      <c r="EF58" s="70"/>
      <c r="EG58" s="70"/>
      <c r="EH58" s="70"/>
      <c r="EI58" s="70"/>
      <c r="EJ58" s="70"/>
      <c r="EK58" s="70"/>
      <c r="EL58" s="70"/>
      <c r="EM58" s="70"/>
      <c r="EN58" s="70"/>
      <c r="EO58" s="70"/>
      <c r="EP58" s="70"/>
      <c r="EQ58" s="70"/>
      <c r="ER58" s="70"/>
      <c r="ES58" s="70"/>
      <c r="ET58" s="70"/>
      <c r="EU58" s="70"/>
      <c r="EV58" s="70"/>
      <c r="EW58" s="70"/>
      <c r="EX58" s="70"/>
      <c r="EY58" s="70"/>
      <c r="EZ58" s="70"/>
      <c r="FA58" s="70"/>
      <c r="FB58" s="70"/>
      <c r="FC58" s="70"/>
      <c r="FD58" s="70"/>
      <c r="FE58" s="70"/>
      <c r="FF58" s="70"/>
      <c r="FG58" s="70"/>
      <c r="FH58" s="70"/>
      <c r="FI58" s="70"/>
      <c r="FJ58" s="70"/>
      <c r="FK58" s="70"/>
      <c r="FL58" s="70"/>
      <c r="FM58" s="70"/>
      <c r="FN58" s="70"/>
      <c r="FO58" s="70"/>
      <c r="FP58" s="70"/>
      <c r="FQ58" s="70"/>
      <c r="FR58" s="70"/>
      <c r="FS58" s="70"/>
      <c r="FT58" s="70"/>
      <c r="FU58" s="70"/>
      <c r="FV58" s="70"/>
      <c r="FW58" s="70"/>
      <c r="FX58" s="70"/>
      <c r="FY58" s="70"/>
      <c r="FZ58" s="70"/>
      <c r="GA58" s="70"/>
      <c r="GB58" s="70"/>
      <c r="GC58" s="70"/>
      <c r="GD58" s="70"/>
      <c r="GE58" s="70"/>
      <c r="GF58" s="70"/>
      <c r="GG58" s="70"/>
      <c r="GH58" s="70"/>
      <c r="GI58" s="70"/>
      <c r="GJ58" s="70"/>
      <c r="GK58" s="70"/>
      <c r="GL58" s="70"/>
      <c r="GM58" s="70"/>
      <c r="GN58" s="70"/>
      <c r="GO58" s="70"/>
      <c r="GP58" s="70"/>
      <c r="GQ58" s="70"/>
      <c r="GR58" s="70"/>
      <c r="GS58" s="70"/>
      <c r="GT58" s="70"/>
      <c r="GU58" s="70"/>
      <c r="GV58" s="70"/>
      <c r="GW58" s="70"/>
      <c r="GX58" s="70"/>
      <c r="GY58" s="70"/>
      <c r="GZ58" s="70"/>
      <c r="HA58" s="70"/>
      <c r="HB58" s="70"/>
      <c r="HC58" s="70"/>
      <c r="HD58" s="70"/>
      <c r="HE58" s="70"/>
      <c r="HF58" s="70"/>
      <c r="HG58" s="70"/>
      <c r="HH58" s="70"/>
      <c r="HI58" s="70"/>
      <c r="HJ58" s="70"/>
      <c r="HK58" s="70"/>
      <c r="HL58" s="70"/>
      <c r="HM58" s="70"/>
      <c r="HN58" s="70"/>
      <c r="HO58" s="70"/>
      <c r="HP58" s="70"/>
      <c r="HQ58" s="70"/>
      <c r="HR58" s="70"/>
      <c r="HS58" s="70"/>
      <c r="HT58" s="70"/>
      <c r="HU58" s="70"/>
      <c r="HV58" s="70"/>
      <c r="HW58" s="70"/>
      <c r="HX58" s="70"/>
      <c r="HY58" s="70"/>
      <c r="HZ58" s="70"/>
      <c r="IA58" s="70"/>
      <c r="IB58" s="70"/>
      <c r="IC58" s="70"/>
      <c r="ID58" s="70"/>
      <c r="IE58" s="70"/>
      <c r="IF58" s="70"/>
      <c r="IG58" s="70"/>
      <c r="IH58" s="70"/>
      <c r="II58" s="70"/>
      <c r="IJ58" s="70"/>
      <c r="IK58" s="70"/>
      <c r="IL58" s="70"/>
      <c r="IM58" s="70"/>
      <c r="IN58" s="70"/>
      <c r="IO58" s="70"/>
      <c r="IP58" s="70"/>
      <c r="IQ58" s="70"/>
      <c r="IR58" s="70"/>
      <c r="IS58" s="70"/>
      <c r="IT58" s="70"/>
      <c r="IU58" s="70"/>
      <c r="IV58" s="70"/>
    </row>
    <row r="59" spans="1:256" s="71" customFormat="1" ht="26.25" customHeight="1" x14ac:dyDescent="0.15">
      <c r="A59" s="2"/>
      <c r="B59" s="439" t="s">
        <v>867</v>
      </c>
      <c r="C59" s="439"/>
      <c r="D59" s="439"/>
      <c r="E59" s="439"/>
      <c r="F59" s="439"/>
      <c r="G59" s="70"/>
      <c r="H59" s="70"/>
      <c r="I59" s="70"/>
      <c r="J59" s="70"/>
      <c r="K59" s="70"/>
      <c r="L59" s="70"/>
      <c r="M59" s="70"/>
      <c r="N59" s="70"/>
      <c r="O59" s="70"/>
      <c r="P59" s="70"/>
      <c r="Q59" s="70"/>
      <c r="R59" s="70"/>
      <c r="S59" s="70"/>
      <c r="T59" s="70"/>
      <c r="U59" s="70"/>
      <c r="V59" s="70"/>
      <c r="W59" s="70"/>
      <c r="X59" s="70"/>
      <c r="Y59" s="70"/>
      <c r="Z59" s="70"/>
      <c r="AA59" s="70"/>
      <c r="AB59" s="70"/>
      <c r="AC59" s="70"/>
      <c r="AD59" s="70"/>
      <c r="AE59" s="70"/>
      <c r="AF59" s="70"/>
      <c r="AG59" s="70"/>
      <c r="AH59" s="70"/>
      <c r="AI59" s="70"/>
      <c r="AJ59" s="70"/>
      <c r="AK59" s="70"/>
      <c r="AL59" s="70"/>
      <c r="AM59" s="70"/>
      <c r="AN59" s="70"/>
      <c r="AO59" s="70"/>
      <c r="AP59" s="70"/>
      <c r="AQ59" s="70"/>
      <c r="AR59" s="70"/>
      <c r="AS59" s="70"/>
      <c r="AT59" s="70"/>
      <c r="AU59" s="70"/>
      <c r="AV59" s="70"/>
      <c r="AW59" s="70"/>
      <c r="AX59" s="70"/>
      <c r="AY59" s="70"/>
      <c r="AZ59" s="70"/>
      <c r="BA59" s="70"/>
      <c r="BB59" s="70"/>
      <c r="BC59" s="70"/>
      <c r="BD59" s="70"/>
      <c r="BE59" s="70"/>
      <c r="BF59" s="70"/>
      <c r="BG59" s="70"/>
      <c r="BH59" s="70"/>
      <c r="BI59" s="70"/>
      <c r="BJ59" s="70"/>
      <c r="BK59" s="70"/>
      <c r="BL59" s="70"/>
      <c r="BM59" s="70"/>
      <c r="BN59" s="70"/>
      <c r="BO59" s="70"/>
      <c r="BP59" s="70"/>
      <c r="BQ59" s="70"/>
      <c r="BR59" s="70"/>
      <c r="BS59" s="70"/>
      <c r="BT59" s="70"/>
      <c r="BU59" s="70"/>
      <c r="BV59" s="70"/>
      <c r="BW59" s="70"/>
      <c r="BX59" s="70"/>
      <c r="BY59" s="70"/>
      <c r="BZ59" s="70"/>
      <c r="CA59" s="70"/>
      <c r="CB59" s="70"/>
      <c r="CC59" s="70"/>
      <c r="CD59" s="70"/>
      <c r="CE59" s="70"/>
      <c r="CF59" s="70"/>
      <c r="CG59" s="70"/>
      <c r="CH59" s="70"/>
      <c r="CI59" s="70"/>
      <c r="CJ59" s="70"/>
      <c r="CK59" s="70"/>
      <c r="CL59" s="70"/>
      <c r="CM59" s="70"/>
      <c r="CN59" s="70"/>
      <c r="CO59" s="70"/>
      <c r="CP59" s="70"/>
      <c r="CQ59" s="70"/>
      <c r="CR59" s="70"/>
      <c r="CS59" s="70"/>
      <c r="CT59" s="70"/>
      <c r="CU59" s="70"/>
      <c r="CV59" s="70"/>
      <c r="CW59" s="70"/>
      <c r="CX59" s="70"/>
      <c r="CY59" s="70"/>
      <c r="CZ59" s="70"/>
      <c r="DA59" s="70"/>
      <c r="DB59" s="70"/>
      <c r="DC59" s="70"/>
      <c r="DD59" s="70"/>
      <c r="DE59" s="70"/>
      <c r="DF59" s="70"/>
      <c r="DG59" s="70"/>
      <c r="DH59" s="70"/>
      <c r="DI59" s="70"/>
      <c r="DJ59" s="70"/>
      <c r="DK59" s="70"/>
      <c r="DL59" s="70"/>
      <c r="DM59" s="70"/>
      <c r="DN59" s="70"/>
      <c r="DO59" s="70"/>
      <c r="DP59" s="70"/>
      <c r="DQ59" s="70"/>
      <c r="DR59" s="70"/>
      <c r="DS59" s="70"/>
      <c r="DT59" s="70"/>
      <c r="DU59" s="70"/>
      <c r="DV59" s="70"/>
      <c r="DW59" s="70"/>
      <c r="DX59" s="70"/>
      <c r="DY59" s="70"/>
      <c r="DZ59" s="70"/>
      <c r="EA59" s="70"/>
      <c r="EB59" s="70"/>
      <c r="EC59" s="70"/>
      <c r="ED59" s="70"/>
      <c r="EE59" s="70"/>
      <c r="EF59" s="70"/>
      <c r="EG59" s="70"/>
      <c r="EH59" s="70"/>
      <c r="EI59" s="70"/>
      <c r="EJ59" s="70"/>
      <c r="EK59" s="70"/>
      <c r="EL59" s="70"/>
      <c r="EM59" s="70"/>
      <c r="EN59" s="70"/>
      <c r="EO59" s="70"/>
      <c r="EP59" s="70"/>
      <c r="EQ59" s="70"/>
      <c r="ER59" s="70"/>
      <c r="ES59" s="70"/>
      <c r="ET59" s="70"/>
      <c r="EU59" s="70"/>
      <c r="EV59" s="70"/>
      <c r="EW59" s="70"/>
      <c r="EX59" s="70"/>
      <c r="EY59" s="70"/>
      <c r="EZ59" s="70"/>
      <c r="FA59" s="70"/>
      <c r="FB59" s="70"/>
      <c r="FC59" s="70"/>
      <c r="FD59" s="70"/>
      <c r="FE59" s="70"/>
      <c r="FF59" s="70"/>
      <c r="FG59" s="70"/>
      <c r="FH59" s="70"/>
      <c r="FI59" s="70"/>
      <c r="FJ59" s="70"/>
      <c r="FK59" s="70"/>
      <c r="FL59" s="70"/>
      <c r="FM59" s="70"/>
      <c r="FN59" s="70"/>
      <c r="FO59" s="70"/>
      <c r="FP59" s="70"/>
      <c r="FQ59" s="70"/>
      <c r="FR59" s="70"/>
      <c r="FS59" s="70"/>
      <c r="FT59" s="70"/>
      <c r="FU59" s="70"/>
      <c r="FV59" s="70"/>
      <c r="FW59" s="70"/>
      <c r="FX59" s="70"/>
      <c r="FY59" s="70"/>
      <c r="FZ59" s="70"/>
      <c r="GA59" s="70"/>
      <c r="GB59" s="70"/>
      <c r="GC59" s="70"/>
      <c r="GD59" s="70"/>
      <c r="GE59" s="70"/>
      <c r="GF59" s="70"/>
      <c r="GG59" s="70"/>
      <c r="GH59" s="70"/>
      <c r="GI59" s="70"/>
      <c r="GJ59" s="70"/>
      <c r="GK59" s="70"/>
      <c r="GL59" s="70"/>
      <c r="GM59" s="70"/>
      <c r="GN59" s="70"/>
      <c r="GO59" s="70"/>
      <c r="GP59" s="70"/>
      <c r="GQ59" s="70"/>
      <c r="GR59" s="70"/>
      <c r="GS59" s="70"/>
      <c r="GT59" s="70"/>
      <c r="GU59" s="70"/>
      <c r="GV59" s="70"/>
      <c r="GW59" s="70"/>
      <c r="GX59" s="70"/>
      <c r="GY59" s="70"/>
      <c r="GZ59" s="70"/>
      <c r="HA59" s="70"/>
      <c r="HB59" s="70"/>
      <c r="HC59" s="70"/>
      <c r="HD59" s="70"/>
      <c r="HE59" s="70"/>
      <c r="HF59" s="70"/>
      <c r="HG59" s="70"/>
      <c r="HH59" s="70"/>
      <c r="HI59" s="70"/>
      <c r="HJ59" s="70"/>
      <c r="HK59" s="70"/>
      <c r="HL59" s="70"/>
      <c r="HM59" s="70"/>
      <c r="HN59" s="70"/>
      <c r="HO59" s="70"/>
      <c r="HP59" s="70"/>
      <c r="HQ59" s="70"/>
      <c r="HR59" s="70"/>
      <c r="HS59" s="70"/>
      <c r="HT59" s="70"/>
      <c r="HU59" s="70"/>
      <c r="HV59" s="70"/>
      <c r="HW59" s="70"/>
      <c r="HX59" s="70"/>
      <c r="HY59" s="70"/>
      <c r="HZ59" s="70"/>
      <c r="IA59" s="70"/>
      <c r="IB59" s="70"/>
      <c r="IC59" s="70"/>
      <c r="ID59" s="70"/>
      <c r="IE59" s="70"/>
      <c r="IF59" s="70"/>
      <c r="IG59" s="70"/>
      <c r="IH59" s="70"/>
      <c r="II59" s="70"/>
      <c r="IJ59" s="70"/>
      <c r="IK59" s="70"/>
      <c r="IL59" s="70"/>
      <c r="IM59" s="70"/>
      <c r="IN59" s="70"/>
      <c r="IO59" s="70"/>
      <c r="IP59" s="70"/>
      <c r="IQ59" s="70"/>
      <c r="IR59" s="70"/>
      <c r="IS59" s="70"/>
      <c r="IT59" s="70"/>
      <c r="IU59" s="70"/>
      <c r="IV59" s="70"/>
    </row>
    <row r="60" spans="1:256" s="71" customFormat="1" ht="26.25" customHeight="1" x14ac:dyDescent="0.15">
      <c r="A60" s="2"/>
      <c r="B60" s="428" t="s">
        <v>868</v>
      </c>
      <c r="C60" s="428"/>
      <c r="D60" s="428"/>
      <c r="E60" s="428"/>
      <c r="F60" s="428"/>
      <c r="G60" s="70"/>
      <c r="H60" s="70"/>
      <c r="I60" s="70"/>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c r="DQ60" s="70"/>
      <c r="DR60" s="70"/>
      <c r="DS60" s="70"/>
      <c r="DT60" s="70"/>
      <c r="DU60" s="70"/>
      <c r="DV60" s="70"/>
      <c r="DW60" s="70"/>
      <c r="DX60" s="70"/>
      <c r="DY60" s="70"/>
      <c r="DZ60" s="70"/>
      <c r="EA60" s="70"/>
      <c r="EB60" s="70"/>
      <c r="EC60" s="70"/>
      <c r="ED60" s="70"/>
      <c r="EE60" s="70"/>
      <c r="EF60" s="70"/>
      <c r="EG60" s="70"/>
      <c r="EH60" s="70"/>
      <c r="EI60" s="70"/>
      <c r="EJ60" s="70"/>
      <c r="EK60" s="70"/>
      <c r="EL60" s="70"/>
      <c r="EM60" s="70"/>
      <c r="EN60" s="70"/>
      <c r="EO60" s="70"/>
      <c r="EP60" s="70"/>
      <c r="EQ60" s="70"/>
      <c r="ER60" s="70"/>
      <c r="ES60" s="70"/>
      <c r="ET60" s="70"/>
      <c r="EU60" s="70"/>
      <c r="EV60" s="70"/>
      <c r="EW60" s="70"/>
      <c r="EX60" s="70"/>
      <c r="EY60" s="70"/>
      <c r="EZ60" s="70"/>
      <c r="FA60" s="70"/>
      <c r="FB60" s="70"/>
      <c r="FC60" s="70"/>
      <c r="FD60" s="70"/>
      <c r="FE60" s="70"/>
      <c r="FF60" s="70"/>
      <c r="FG60" s="70"/>
      <c r="FH60" s="70"/>
      <c r="FI60" s="70"/>
      <c r="FJ60" s="70"/>
      <c r="FK60" s="70"/>
      <c r="FL60" s="70"/>
      <c r="FM60" s="70"/>
      <c r="FN60" s="70"/>
      <c r="FO60" s="70"/>
      <c r="FP60" s="70"/>
      <c r="FQ60" s="70"/>
      <c r="FR60" s="70"/>
      <c r="FS60" s="70"/>
      <c r="FT60" s="70"/>
      <c r="FU60" s="70"/>
      <c r="FV60" s="70"/>
      <c r="FW60" s="70"/>
      <c r="FX60" s="70"/>
      <c r="FY60" s="70"/>
      <c r="FZ60" s="70"/>
      <c r="GA60" s="70"/>
      <c r="GB60" s="70"/>
      <c r="GC60" s="70"/>
      <c r="GD60" s="70"/>
      <c r="GE60" s="70"/>
      <c r="GF60" s="70"/>
      <c r="GG60" s="70"/>
      <c r="GH60" s="70"/>
      <c r="GI60" s="70"/>
      <c r="GJ60" s="70"/>
      <c r="GK60" s="70"/>
      <c r="GL60" s="70"/>
      <c r="GM60" s="70"/>
      <c r="GN60" s="70"/>
      <c r="GO60" s="70"/>
      <c r="GP60" s="70"/>
      <c r="GQ60" s="70"/>
      <c r="GR60" s="70"/>
      <c r="GS60" s="70"/>
      <c r="GT60" s="70"/>
      <c r="GU60" s="70"/>
      <c r="GV60" s="70"/>
      <c r="GW60" s="70"/>
      <c r="GX60" s="70"/>
      <c r="GY60" s="70"/>
      <c r="GZ60" s="70"/>
      <c r="HA60" s="70"/>
      <c r="HB60" s="70"/>
      <c r="HC60" s="70"/>
      <c r="HD60" s="70"/>
      <c r="HE60" s="70"/>
      <c r="HF60" s="70"/>
      <c r="HG60" s="70"/>
      <c r="HH60" s="70"/>
      <c r="HI60" s="70"/>
      <c r="HJ60" s="70"/>
      <c r="HK60" s="70"/>
      <c r="HL60" s="70"/>
      <c r="HM60" s="70"/>
      <c r="HN60" s="70"/>
      <c r="HO60" s="70"/>
      <c r="HP60" s="70"/>
      <c r="HQ60" s="70"/>
      <c r="HR60" s="70"/>
      <c r="HS60" s="70"/>
      <c r="HT60" s="70"/>
      <c r="HU60" s="70"/>
      <c r="HV60" s="70"/>
      <c r="HW60" s="70"/>
      <c r="HX60" s="70"/>
      <c r="HY60" s="70"/>
      <c r="HZ60" s="70"/>
      <c r="IA60" s="70"/>
      <c r="IB60" s="70"/>
      <c r="IC60" s="70"/>
      <c r="ID60" s="70"/>
      <c r="IE60" s="70"/>
      <c r="IF60" s="70"/>
      <c r="IG60" s="70"/>
      <c r="IH60" s="70"/>
      <c r="II60" s="70"/>
      <c r="IJ60" s="70"/>
      <c r="IK60" s="70"/>
      <c r="IL60" s="70"/>
      <c r="IM60" s="70"/>
      <c r="IN60" s="70"/>
      <c r="IO60" s="70"/>
      <c r="IP60" s="70"/>
      <c r="IQ60" s="70"/>
      <c r="IR60" s="70"/>
      <c r="IS60" s="70"/>
      <c r="IT60" s="70"/>
      <c r="IU60" s="70"/>
      <c r="IV60" s="70"/>
    </row>
    <row r="61" spans="1:256" s="71" customFormat="1" ht="54.75" customHeight="1" x14ac:dyDescent="0.15">
      <c r="A61" s="2"/>
      <c r="B61" s="448"/>
      <c r="C61" s="426" t="s">
        <v>586</v>
      </c>
      <c r="D61" s="426" t="s">
        <v>588</v>
      </c>
      <c r="E61" s="426" t="s">
        <v>587</v>
      </c>
      <c r="F61" s="426" t="s">
        <v>625</v>
      </c>
      <c r="G61" s="70"/>
      <c r="H61" s="70"/>
      <c r="I61" s="70"/>
      <c r="J61" s="70"/>
      <c r="K61" s="70"/>
      <c r="L61" s="70"/>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0"/>
      <c r="BK61" s="70"/>
      <c r="BL61" s="70"/>
      <c r="BM61" s="70"/>
      <c r="BN61" s="70"/>
      <c r="BO61" s="70"/>
      <c r="BP61" s="70"/>
      <c r="BQ61" s="70"/>
      <c r="BR61" s="70"/>
      <c r="BS61" s="70"/>
      <c r="BT61" s="70"/>
      <c r="BU61" s="70"/>
      <c r="BV61" s="70"/>
      <c r="BW61" s="70"/>
      <c r="BX61" s="70"/>
      <c r="BY61" s="70"/>
      <c r="BZ61" s="70"/>
      <c r="CA61" s="70"/>
      <c r="CB61" s="70"/>
      <c r="CC61" s="70"/>
      <c r="CD61" s="70"/>
      <c r="CE61" s="70"/>
      <c r="CF61" s="70"/>
      <c r="CG61" s="70"/>
      <c r="CH61" s="70"/>
      <c r="CI61" s="70"/>
      <c r="CJ61" s="70"/>
      <c r="CK61" s="70"/>
      <c r="CL61" s="70"/>
      <c r="CM61" s="70"/>
      <c r="CN61" s="70"/>
      <c r="CO61" s="70"/>
      <c r="CP61" s="70"/>
      <c r="CQ61" s="70"/>
      <c r="CR61" s="70"/>
      <c r="CS61" s="70"/>
      <c r="CT61" s="70"/>
      <c r="CU61" s="70"/>
      <c r="CV61" s="70"/>
      <c r="CW61" s="70"/>
      <c r="CX61" s="70"/>
      <c r="CY61" s="70"/>
      <c r="CZ61" s="70"/>
      <c r="DA61" s="70"/>
      <c r="DB61" s="70"/>
      <c r="DC61" s="70"/>
      <c r="DD61" s="70"/>
      <c r="DE61" s="70"/>
      <c r="DF61" s="70"/>
      <c r="DG61" s="70"/>
      <c r="DH61" s="70"/>
      <c r="DI61" s="70"/>
      <c r="DJ61" s="70"/>
      <c r="DK61" s="70"/>
      <c r="DL61" s="70"/>
      <c r="DM61" s="70"/>
      <c r="DN61" s="70"/>
      <c r="DO61" s="70"/>
      <c r="DP61" s="70"/>
      <c r="DQ61" s="70"/>
      <c r="DR61" s="70"/>
      <c r="DS61" s="70"/>
      <c r="DT61" s="70"/>
      <c r="DU61" s="70"/>
      <c r="DV61" s="70"/>
      <c r="DW61" s="70"/>
      <c r="DX61" s="70"/>
      <c r="DY61" s="70"/>
      <c r="DZ61" s="70"/>
      <c r="EA61" s="70"/>
      <c r="EB61" s="70"/>
      <c r="EC61" s="70"/>
      <c r="ED61" s="70"/>
      <c r="EE61" s="70"/>
      <c r="EF61" s="70"/>
      <c r="EG61" s="70"/>
      <c r="EH61" s="70"/>
      <c r="EI61" s="70"/>
      <c r="EJ61" s="70"/>
      <c r="EK61" s="70"/>
      <c r="EL61" s="70"/>
      <c r="EM61" s="70"/>
      <c r="EN61" s="70"/>
      <c r="EO61" s="70"/>
      <c r="EP61" s="70"/>
      <c r="EQ61" s="70"/>
      <c r="ER61" s="70"/>
      <c r="ES61" s="70"/>
      <c r="ET61" s="70"/>
      <c r="EU61" s="70"/>
      <c r="EV61" s="70"/>
      <c r="EW61" s="70"/>
      <c r="EX61" s="70"/>
      <c r="EY61" s="70"/>
      <c r="EZ61" s="70"/>
      <c r="FA61" s="70"/>
      <c r="FB61" s="70"/>
      <c r="FC61" s="70"/>
      <c r="FD61" s="70"/>
      <c r="FE61" s="70"/>
      <c r="FF61" s="70"/>
      <c r="FG61" s="70"/>
      <c r="FH61" s="70"/>
      <c r="FI61" s="70"/>
      <c r="FJ61" s="70"/>
      <c r="FK61" s="70"/>
      <c r="FL61" s="70"/>
      <c r="FM61" s="70"/>
      <c r="FN61" s="70"/>
      <c r="FO61" s="70"/>
      <c r="FP61" s="70"/>
      <c r="FQ61" s="70"/>
      <c r="FR61" s="70"/>
      <c r="FS61" s="70"/>
      <c r="FT61" s="70"/>
      <c r="FU61" s="70"/>
      <c r="FV61" s="70"/>
      <c r="FW61" s="70"/>
      <c r="FX61" s="70"/>
      <c r="FY61" s="70"/>
      <c r="FZ61" s="70"/>
      <c r="GA61" s="70"/>
      <c r="GB61" s="70"/>
      <c r="GC61" s="70"/>
      <c r="GD61" s="70"/>
      <c r="GE61" s="70"/>
      <c r="GF61" s="70"/>
      <c r="GG61" s="70"/>
      <c r="GH61" s="70"/>
      <c r="GI61" s="70"/>
      <c r="GJ61" s="70"/>
      <c r="GK61" s="70"/>
      <c r="GL61" s="70"/>
      <c r="GM61" s="70"/>
      <c r="GN61" s="70"/>
      <c r="GO61" s="70"/>
      <c r="GP61" s="70"/>
      <c r="GQ61" s="70"/>
      <c r="GR61" s="70"/>
      <c r="GS61" s="70"/>
      <c r="GT61" s="70"/>
      <c r="GU61" s="70"/>
      <c r="GV61" s="70"/>
      <c r="GW61" s="70"/>
      <c r="GX61" s="70"/>
      <c r="GY61" s="70"/>
      <c r="GZ61" s="70"/>
      <c r="HA61" s="70"/>
      <c r="HB61" s="70"/>
      <c r="HC61" s="70"/>
      <c r="HD61" s="70"/>
      <c r="HE61" s="70"/>
      <c r="HF61" s="70"/>
      <c r="HG61" s="70"/>
      <c r="HH61" s="70"/>
      <c r="HI61" s="70"/>
      <c r="HJ61" s="70"/>
      <c r="HK61" s="70"/>
      <c r="HL61" s="70"/>
      <c r="HM61" s="70"/>
      <c r="HN61" s="70"/>
      <c r="HO61" s="70"/>
      <c r="HP61" s="70"/>
      <c r="HQ61" s="70"/>
      <c r="HR61" s="70"/>
      <c r="HS61" s="70"/>
      <c r="HT61" s="70"/>
      <c r="HU61" s="70"/>
      <c r="HV61" s="70"/>
      <c r="HW61" s="70"/>
      <c r="HX61" s="70"/>
      <c r="HY61" s="70"/>
      <c r="HZ61" s="70"/>
      <c r="IA61" s="70"/>
      <c r="IB61" s="70"/>
      <c r="IC61" s="70"/>
      <c r="ID61" s="70"/>
      <c r="IE61" s="70"/>
      <c r="IF61" s="70"/>
      <c r="IG61" s="70"/>
      <c r="IH61" s="70"/>
      <c r="II61" s="70"/>
      <c r="IJ61" s="70"/>
      <c r="IK61" s="70"/>
      <c r="IL61" s="70"/>
      <c r="IM61" s="70"/>
      <c r="IN61" s="70"/>
      <c r="IO61" s="70"/>
      <c r="IP61" s="70"/>
      <c r="IQ61" s="70"/>
      <c r="IR61" s="70"/>
      <c r="IS61" s="70"/>
      <c r="IT61" s="70"/>
      <c r="IU61" s="70"/>
      <c r="IV61" s="70"/>
    </row>
    <row r="62" spans="1:256" s="71" customFormat="1" ht="24" customHeight="1" x14ac:dyDescent="0.15">
      <c r="A62" s="2"/>
      <c r="B62" s="449"/>
      <c r="C62" s="427"/>
      <c r="D62" s="427"/>
      <c r="E62" s="427"/>
      <c r="F62" s="427"/>
      <c r="G62" s="70"/>
      <c r="H62" s="70"/>
      <c r="I62" s="70"/>
      <c r="J62" s="70"/>
      <c r="K62" s="70"/>
      <c r="L62" s="70"/>
      <c r="M62" s="70"/>
      <c r="N62" s="70"/>
      <c r="O62" s="70"/>
      <c r="P62" s="70"/>
      <c r="Q62" s="70"/>
      <c r="R62" s="70"/>
      <c r="S62" s="70"/>
      <c r="T62" s="70"/>
      <c r="U62" s="70"/>
      <c r="V62" s="70"/>
      <c r="W62" s="70"/>
      <c r="X62" s="70"/>
      <c r="Y62" s="70"/>
      <c r="Z62" s="70"/>
      <c r="AA62" s="70"/>
      <c r="AB62" s="70"/>
      <c r="AC62" s="70"/>
      <c r="AD62" s="70"/>
      <c r="AE62" s="70"/>
      <c r="AF62" s="70"/>
      <c r="AG62" s="70"/>
      <c r="AH62" s="70"/>
      <c r="AI62" s="70"/>
      <c r="AJ62" s="70"/>
      <c r="AK62" s="70"/>
      <c r="AL62" s="70"/>
      <c r="AM62" s="70"/>
      <c r="AN62" s="70"/>
      <c r="AO62" s="70"/>
      <c r="AP62" s="70"/>
      <c r="AQ62" s="70"/>
      <c r="AR62" s="70"/>
      <c r="AS62" s="70"/>
      <c r="AT62" s="70"/>
      <c r="AU62" s="70"/>
      <c r="AV62" s="70"/>
      <c r="AW62" s="70"/>
      <c r="AX62" s="70"/>
      <c r="AY62" s="70"/>
      <c r="AZ62" s="70"/>
      <c r="BA62" s="70"/>
      <c r="BB62" s="70"/>
      <c r="BC62" s="70"/>
      <c r="BD62" s="70"/>
      <c r="BE62" s="70"/>
      <c r="BF62" s="70"/>
      <c r="BG62" s="70"/>
      <c r="BH62" s="70"/>
      <c r="BI62" s="70"/>
      <c r="BJ62" s="70"/>
      <c r="BK62" s="70"/>
      <c r="BL62" s="70"/>
      <c r="BM62" s="70"/>
      <c r="BN62" s="70"/>
      <c r="BO62" s="70"/>
      <c r="BP62" s="70"/>
      <c r="BQ62" s="70"/>
      <c r="BR62" s="70"/>
      <c r="BS62" s="70"/>
      <c r="BT62" s="70"/>
      <c r="BU62" s="70"/>
      <c r="BV62" s="70"/>
      <c r="BW62" s="70"/>
      <c r="BX62" s="70"/>
      <c r="BY62" s="70"/>
      <c r="BZ62" s="70"/>
      <c r="CA62" s="70"/>
      <c r="CB62" s="70"/>
      <c r="CC62" s="70"/>
      <c r="CD62" s="70"/>
      <c r="CE62" s="70"/>
      <c r="CF62" s="70"/>
      <c r="CG62" s="70"/>
      <c r="CH62" s="70"/>
      <c r="CI62" s="70"/>
      <c r="CJ62" s="70"/>
      <c r="CK62" s="70"/>
      <c r="CL62" s="70"/>
      <c r="CM62" s="70"/>
      <c r="CN62" s="70"/>
      <c r="CO62" s="70"/>
      <c r="CP62" s="70"/>
      <c r="CQ62" s="70"/>
      <c r="CR62" s="70"/>
      <c r="CS62" s="70"/>
      <c r="CT62" s="70"/>
      <c r="CU62" s="70"/>
      <c r="CV62" s="70"/>
      <c r="CW62" s="70"/>
      <c r="CX62" s="70"/>
      <c r="CY62" s="70"/>
      <c r="CZ62" s="70"/>
      <c r="DA62" s="70"/>
      <c r="DB62" s="70"/>
      <c r="DC62" s="70"/>
      <c r="DD62" s="70"/>
      <c r="DE62" s="70"/>
      <c r="DF62" s="70"/>
      <c r="DG62" s="70"/>
      <c r="DH62" s="70"/>
      <c r="DI62" s="70"/>
      <c r="DJ62" s="70"/>
      <c r="DK62" s="70"/>
      <c r="DL62" s="70"/>
      <c r="DM62" s="70"/>
      <c r="DN62" s="70"/>
      <c r="DO62" s="70"/>
      <c r="DP62" s="70"/>
      <c r="DQ62" s="70"/>
      <c r="DR62" s="70"/>
      <c r="DS62" s="70"/>
      <c r="DT62" s="70"/>
      <c r="DU62" s="70"/>
      <c r="DV62" s="70"/>
      <c r="DW62" s="70"/>
      <c r="DX62" s="70"/>
      <c r="DY62" s="70"/>
      <c r="DZ62" s="70"/>
      <c r="EA62" s="70"/>
      <c r="EB62" s="70"/>
      <c r="EC62" s="70"/>
      <c r="ED62" s="70"/>
      <c r="EE62" s="70"/>
      <c r="EF62" s="70"/>
      <c r="EG62" s="70"/>
      <c r="EH62" s="70"/>
      <c r="EI62" s="70"/>
      <c r="EJ62" s="70"/>
      <c r="EK62" s="70"/>
      <c r="EL62" s="70"/>
      <c r="EM62" s="70"/>
      <c r="EN62" s="70"/>
      <c r="EO62" s="70"/>
      <c r="EP62" s="70"/>
      <c r="EQ62" s="70"/>
      <c r="ER62" s="70"/>
      <c r="ES62" s="70"/>
      <c r="ET62" s="70"/>
      <c r="EU62" s="70"/>
      <c r="EV62" s="70"/>
      <c r="EW62" s="70"/>
      <c r="EX62" s="70"/>
      <c r="EY62" s="70"/>
      <c r="EZ62" s="70"/>
      <c r="FA62" s="70"/>
      <c r="FB62" s="70"/>
      <c r="FC62" s="70"/>
      <c r="FD62" s="70"/>
      <c r="FE62" s="70"/>
      <c r="FF62" s="70"/>
      <c r="FG62" s="70"/>
      <c r="FH62" s="70"/>
      <c r="FI62" s="70"/>
      <c r="FJ62" s="70"/>
      <c r="FK62" s="70"/>
      <c r="FL62" s="70"/>
      <c r="FM62" s="70"/>
      <c r="FN62" s="70"/>
      <c r="FO62" s="70"/>
      <c r="FP62" s="70"/>
      <c r="FQ62" s="70"/>
      <c r="FR62" s="70"/>
      <c r="FS62" s="70"/>
      <c r="FT62" s="70"/>
      <c r="FU62" s="70"/>
      <c r="FV62" s="70"/>
      <c r="FW62" s="70"/>
      <c r="FX62" s="70"/>
      <c r="FY62" s="70"/>
      <c r="FZ62" s="70"/>
      <c r="GA62" s="70"/>
      <c r="GB62" s="70"/>
      <c r="GC62" s="70"/>
      <c r="GD62" s="70"/>
      <c r="GE62" s="70"/>
      <c r="GF62" s="70"/>
      <c r="GG62" s="70"/>
      <c r="GH62" s="70"/>
      <c r="GI62" s="70"/>
      <c r="GJ62" s="70"/>
      <c r="GK62" s="70"/>
      <c r="GL62" s="70"/>
      <c r="GM62" s="70"/>
      <c r="GN62" s="70"/>
      <c r="GO62" s="70"/>
      <c r="GP62" s="70"/>
      <c r="GQ62" s="70"/>
      <c r="GR62" s="70"/>
      <c r="GS62" s="70"/>
      <c r="GT62" s="70"/>
      <c r="GU62" s="70"/>
      <c r="GV62" s="70"/>
      <c r="GW62" s="70"/>
      <c r="GX62" s="70"/>
      <c r="GY62" s="70"/>
      <c r="GZ62" s="70"/>
      <c r="HA62" s="70"/>
      <c r="HB62" s="70"/>
      <c r="HC62" s="70"/>
      <c r="HD62" s="70"/>
      <c r="HE62" s="70"/>
      <c r="HF62" s="70"/>
      <c r="HG62" s="70"/>
      <c r="HH62" s="70"/>
      <c r="HI62" s="70"/>
      <c r="HJ62" s="70"/>
      <c r="HK62" s="70"/>
      <c r="HL62" s="70"/>
      <c r="HM62" s="70"/>
      <c r="HN62" s="70"/>
      <c r="HO62" s="70"/>
      <c r="HP62" s="70"/>
      <c r="HQ62" s="70"/>
      <c r="HR62" s="70"/>
      <c r="HS62" s="70"/>
      <c r="HT62" s="70"/>
      <c r="HU62" s="70"/>
      <c r="HV62" s="70"/>
      <c r="HW62" s="70"/>
      <c r="HX62" s="70"/>
      <c r="HY62" s="70"/>
      <c r="HZ62" s="70"/>
      <c r="IA62" s="70"/>
      <c r="IB62" s="70"/>
      <c r="IC62" s="70"/>
      <c r="ID62" s="70"/>
      <c r="IE62" s="70"/>
      <c r="IF62" s="70"/>
      <c r="IG62" s="70"/>
      <c r="IH62" s="70"/>
      <c r="II62" s="70"/>
      <c r="IJ62" s="70"/>
      <c r="IK62" s="70"/>
      <c r="IL62" s="70"/>
      <c r="IM62" s="70"/>
      <c r="IN62" s="70"/>
      <c r="IO62" s="70"/>
      <c r="IP62" s="70"/>
      <c r="IQ62" s="70"/>
      <c r="IR62" s="70"/>
      <c r="IS62" s="70"/>
      <c r="IT62" s="70"/>
      <c r="IU62" s="70"/>
      <c r="IV62" s="70"/>
    </row>
    <row r="63" spans="1:256" s="71" customFormat="1" ht="51.75" customHeight="1" x14ac:dyDescent="0.15">
      <c r="A63" s="72" t="s">
        <v>616</v>
      </c>
      <c r="B63" s="73" t="s">
        <v>869</v>
      </c>
      <c r="C63" s="74">
        <v>70</v>
      </c>
      <c r="D63" s="74">
        <v>137</v>
      </c>
      <c r="E63" s="74">
        <f>774-D63-C63</f>
        <v>567</v>
      </c>
      <c r="F63" s="74">
        <f t="shared" ref="F63:F68" si="2">SUM(C63:E63)</f>
        <v>774</v>
      </c>
      <c r="G63" s="70"/>
      <c r="H63" s="70"/>
      <c r="I63" s="70"/>
      <c r="J63" s="70"/>
      <c r="K63" s="70"/>
      <c r="L63" s="70"/>
      <c r="M63" s="70"/>
      <c r="N63" s="70"/>
      <c r="O63" s="70"/>
      <c r="P63" s="70"/>
      <c r="Q63" s="70"/>
      <c r="R63" s="70"/>
      <c r="S63" s="70"/>
      <c r="T63" s="70"/>
      <c r="U63" s="70"/>
      <c r="V63" s="70"/>
      <c r="W63" s="70"/>
      <c r="X63" s="70"/>
      <c r="Y63" s="70"/>
      <c r="Z63" s="70"/>
      <c r="AA63" s="70"/>
      <c r="AB63" s="70"/>
      <c r="AC63" s="70"/>
      <c r="AD63" s="70"/>
      <c r="AE63" s="70"/>
      <c r="AF63" s="70"/>
      <c r="AG63" s="70"/>
      <c r="AH63" s="70"/>
      <c r="AI63" s="70"/>
      <c r="AJ63" s="70"/>
      <c r="AK63" s="70"/>
      <c r="AL63" s="70"/>
      <c r="AM63" s="70"/>
      <c r="AN63" s="70"/>
      <c r="AO63" s="70"/>
      <c r="AP63" s="70"/>
      <c r="AQ63" s="70"/>
      <c r="AR63" s="70"/>
      <c r="AS63" s="70"/>
      <c r="AT63" s="70"/>
      <c r="AU63" s="70"/>
      <c r="AV63" s="70"/>
      <c r="AW63" s="70"/>
      <c r="AX63" s="70"/>
      <c r="AY63" s="70"/>
      <c r="AZ63" s="70"/>
      <c r="BA63" s="70"/>
      <c r="BB63" s="70"/>
      <c r="BC63" s="70"/>
      <c r="BD63" s="70"/>
      <c r="BE63" s="70"/>
      <c r="BF63" s="70"/>
      <c r="BG63" s="70"/>
      <c r="BH63" s="70"/>
      <c r="BI63" s="70"/>
      <c r="BJ63" s="70"/>
      <c r="BK63" s="70"/>
      <c r="BL63" s="70"/>
      <c r="BM63" s="70"/>
      <c r="BN63" s="70"/>
      <c r="BO63" s="70"/>
      <c r="BP63" s="70"/>
      <c r="BQ63" s="70"/>
      <c r="BR63" s="70"/>
      <c r="BS63" s="70"/>
      <c r="BT63" s="70"/>
      <c r="BU63" s="70"/>
      <c r="BV63" s="70"/>
      <c r="BW63" s="70"/>
      <c r="BX63" s="70"/>
      <c r="BY63" s="70"/>
      <c r="BZ63" s="70"/>
      <c r="CA63" s="70"/>
      <c r="CB63" s="70"/>
      <c r="CC63" s="70"/>
      <c r="CD63" s="70"/>
      <c r="CE63" s="70"/>
      <c r="CF63" s="70"/>
      <c r="CG63" s="70"/>
      <c r="CH63" s="70"/>
      <c r="CI63" s="70"/>
      <c r="CJ63" s="70"/>
      <c r="CK63" s="70"/>
      <c r="CL63" s="70"/>
      <c r="CM63" s="70"/>
      <c r="CN63" s="70"/>
      <c r="CO63" s="70"/>
      <c r="CP63" s="70"/>
      <c r="CQ63" s="70"/>
      <c r="CR63" s="70"/>
      <c r="CS63" s="70"/>
      <c r="CT63" s="70"/>
      <c r="CU63" s="70"/>
      <c r="CV63" s="70"/>
      <c r="CW63" s="70"/>
      <c r="CX63" s="70"/>
      <c r="CY63" s="70"/>
      <c r="CZ63" s="70"/>
      <c r="DA63" s="70"/>
      <c r="DB63" s="70"/>
      <c r="DC63" s="70"/>
      <c r="DD63" s="70"/>
      <c r="DE63" s="70"/>
      <c r="DF63" s="70"/>
      <c r="DG63" s="70"/>
      <c r="DH63" s="70"/>
      <c r="DI63" s="70"/>
      <c r="DJ63" s="70"/>
      <c r="DK63" s="70"/>
      <c r="DL63" s="70"/>
      <c r="DM63" s="70"/>
      <c r="DN63" s="70"/>
      <c r="DO63" s="70"/>
      <c r="DP63" s="70"/>
      <c r="DQ63" s="70"/>
      <c r="DR63" s="70"/>
      <c r="DS63" s="70"/>
      <c r="DT63" s="70"/>
      <c r="DU63" s="70"/>
      <c r="DV63" s="70"/>
      <c r="DW63" s="70"/>
      <c r="DX63" s="70"/>
      <c r="DY63" s="70"/>
      <c r="DZ63" s="70"/>
      <c r="EA63" s="70"/>
      <c r="EB63" s="70"/>
      <c r="EC63" s="70"/>
      <c r="ED63" s="70"/>
      <c r="EE63" s="70"/>
      <c r="EF63" s="70"/>
      <c r="EG63" s="70"/>
      <c r="EH63" s="70"/>
      <c r="EI63" s="70"/>
      <c r="EJ63" s="70"/>
      <c r="EK63" s="70"/>
      <c r="EL63" s="70"/>
      <c r="EM63" s="70"/>
      <c r="EN63" s="70"/>
      <c r="EO63" s="70"/>
      <c r="EP63" s="70"/>
      <c r="EQ63" s="70"/>
      <c r="ER63" s="70"/>
      <c r="ES63" s="70"/>
      <c r="ET63" s="70"/>
      <c r="EU63" s="70"/>
      <c r="EV63" s="70"/>
      <c r="EW63" s="70"/>
      <c r="EX63" s="70"/>
      <c r="EY63" s="70"/>
      <c r="EZ63" s="70"/>
      <c r="FA63" s="70"/>
      <c r="FB63" s="70"/>
      <c r="FC63" s="70"/>
      <c r="FD63" s="70"/>
      <c r="FE63" s="70"/>
      <c r="FF63" s="70"/>
      <c r="FG63" s="70"/>
      <c r="FH63" s="70"/>
      <c r="FI63" s="70"/>
      <c r="FJ63" s="70"/>
      <c r="FK63" s="70"/>
      <c r="FL63" s="70"/>
      <c r="FM63" s="70"/>
      <c r="FN63" s="70"/>
      <c r="FO63" s="70"/>
      <c r="FP63" s="70"/>
      <c r="FQ63" s="70"/>
      <c r="FR63" s="70"/>
      <c r="FS63" s="70"/>
      <c r="FT63" s="70"/>
      <c r="FU63" s="70"/>
      <c r="FV63" s="70"/>
      <c r="FW63" s="70"/>
      <c r="FX63" s="70"/>
      <c r="FY63" s="70"/>
      <c r="FZ63" s="70"/>
      <c r="GA63" s="70"/>
      <c r="GB63" s="70"/>
      <c r="GC63" s="70"/>
      <c r="GD63" s="70"/>
      <c r="GE63" s="70"/>
      <c r="GF63" s="70"/>
      <c r="GG63" s="70"/>
      <c r="GH63" s="70"/>
      <c r="GI63" s="70"/>
      <c r="GJ63" s="70"/>
      <c r="GK63" s="70"/>
      <c r="GL63" s="70"/>
      <c r="GM63" s="70"/>
      <c r="GN63" s="70"/>
      <c r="GO63" s="70"/>
      <c r="GP63" s="70"/>
      <c r="GQ63" s="70"/>
      <c r="GR63" s="70"/>
      <c r="GS63" s="70"/>
      <c r="GT63" s="70"/>
      <c r="GU63" s="70"/>
      <c r="GV63" s="70"/>
      <c r="GW63" s="70"/>
      <c r="GX63" s="70"/>
      <c r="GY63" s="70"/>
      <c r="GZ63" s="70"/>
      <c r="HA63" s="70"/>
      <c r="HB63" s="70"/>
      <c r="HC63" s="70"/>
      <c r="HD63" s="70"/>
      <c r="HE63" s="70"/>
      <c r="HF63" s="70"/>
      <c r="HG63" s="70"/>
      <c r="HH63" s="70"/>
      <c r="HI63" s="70"/>
      <c r="HJ63" s="70"/>
      <c r="HK63" s="70"/>
      <c r="HL63" s="70"/>
      <c r="HM63" s="70"/>
      <c r="HN63" s="70"/>
      <c r="HO63" s="70"/>
      <c r="HP63" s="70"/>
      <c r="HQ63" s="70"/>
      <c r="HR63" s="70"/>
      <c r="HS63" s="70"/>
      <c r="HT63" s="70"/>
      <c r="HU63" s="70"/>
      <c r="HV63" s="70"/>
      <c r="HW63" s="70"/>
      <c r="HX63" s="70"/>
      <c r="HY63" s="70"/>
      <c r="HZ63" s="70"/>
      <c r="IA63" s="70"/>
      <c r="IB63" s="70"/>
      <c r="IC63" s="70"/>
      <c r="ID63" s="70"/>
      <c r="IE63" s="70"/>
      <c r="IF63" s="70"/>
      <c r="IG63" s="70"/>
      <c r="IH63" s="70"/>
      <c r="II63" s="70"/>
      <c r="IJ63" s="70"/>
      <c r="IK63" s="70"/>
      <c r="IL63" s="70"/>
      <c r="IM63" s="70"/>
      <c r="IN63" s="70"/>
      <c r="IO63" s="70"/>
      <c r="IP63" s="70"/>
      <c r="IQ63" s="70"/>
      <c r="IR63" s="70"/>
      <c r="IS63" s="70"/>
      <c r="IT63" s="70"/>
      <c r="IU63" s="70"/>
      <c r="IV63" s="70"/>
    </row>
    <row r="64" spans="1:256" s="71" customFormat="1" ht="119.25" customHeight="1" x14ac:dyDescent="0.15">
      <c r="A64" s="72" t="s">
        <v>617</v>
      </c>
      <c r="B64" s="75" t="s">
        <v>870</v>
      </c>
      <c r="C64" s="74">
        <v>0</v>
      </c>
      <c r="D64" s="74">
        <v>0</v>
      </c>
      <c r="E64" s="74">
        <v>0</v>
      </c>
      <c r="F64" s="74">
        <f t="shared" si="2"/>
        <v>0</v>
      </c>
      <c r="G64" s="70"/>
      <c r="H64" s="70"/>
      <c r="I64" s="70"/>
      <c r="J64" s="70"/>
      <c r="K64" s="70"/>
      <c r="L64" s="70"/>
      <c r="M64" s="70"/>
      <c r="N64" s="70"/>
      <c r="O64" s="70"/>
      <c r="P64" s="70"/>
      <c r="Q64" s="70"/>
      <c r="R64" s="70"/>
      <c r="S64" s="70"/>
      <c r="T64" s="70"/>
      <c r="U64" s="70"/>
      <c r="V64" s="70"/>
      <c r="W64" s="70"/>
      <c r="X64" s="70"/>
      <c r="Y64" s="70"/>
      <c r="Z64" s="70"/>
      <c r="AA64" s="70"/>
      <c r="AB64" s="70"/>
      <c r="AC64" s="70"/>
      <c r="AD64" s="70"/>
      <c r="AE64" s="70"/>
      <c r="AF64" s="70"/>
      <c r="AG64" s="70"/>
      <c r="AH64" s="70"/>
      <c r="AI64" s="70"/>
      <c r="AJ64" s="70"/>
      <c r="AK64" s="70"/>
      <c r="AL64" s="70"/>
      <c r="AM64" s="70"/>
      <c r="AN64" s="70"/>
      <c r="AO64" s="70"/>
      <c r="AP64" s="70"/>
      <c r="AQ64" s="70"/>
      <c r="AR64" s="70"/>
      <c r="AS64" s="70"/>
      <c r="AT64" s="70"/>
      <c r="AU64" s="70"/>
      <c r="AV64" s="70"/>
      <c r="AW64" s="70"/>
      <c r="AX64" s="70"/>
      <c r="AY64" s="70"/>
      <c r="AZ64" s="70"/>
      <c r="BA64" s="70"/>
      <c r="BB64" s="70"/>
      <c r="BC64" s="70"/>
      <c r="BD64" s="70"/>
      <c r="BE64" s="70"/>
      <c r="BF64" s="70"/>
      <c r="BG64" s="70"/>
      <c r="BH64" s="70"/>
      <c r="BI64" s="70"/>
      <c r="BJ64" s="70"/>
      <c r="BK64" s="70"/>
      <c r="BL64" s="70"/>
      <c r="BM64" s="70"/>
      <c r="BN64" s="70"/>
      <c r="BO64" s="70"/>
      <c r="BP64" s="70"/>
      <c r="BQ64" s="70"/>
      <c r="BR64" s="70"/>
      <c r="BS64" s="70"/>
      <c r="BT64" s="70"/>
      <c r="BU64" s="70"/>
      <c r="BV64" s="70"/>
      <c r="BW64" s="70"/>
      <c r="BX64" s="70"/>
      <c r="BY64" s="70"/>
      <c r="BZ64" s="70"/>
      <c r="CA64" s="70"/>
      <c r="CB64" s="70"/>
      <c r="CC64" s="70"/>
      <c r="CD64" s="70"/>
      <c r="CE64" s="70"/>
      <c r="CF64" s="70"/>
      <c r="CG64" s="70"/>
      <c r="CH64" s="70"/>
      <c r="CI64" s="70"/>
      <c r="CJ64" s="70"/>
      <c r="CK64" s="70"/>
      <c r="CL64" s="70"/>
      <c r="CM64" s="70"/>
      <c r="CN64" s="70"/>
      <c r="CO64" s="70"/>
      <c r="CP64" s="70"/>
      <c r="CQ64" s="70"/>
      <c r="CR64" s="70"/>
      <c r="CS64" s="70"/>
      <c r="CT64" s="70"/>
      <c r="CU64" s="70"/>
      <c r="CV64" s="70"/>
      <c r="CW64" s="70"/>
      <c r="CX64" s="70"/>
      <c r="CY64" s="70"/>
      <c r="CZ64" s="70"/>
      <c r="DA64" s="70"/>
      <c r="DB64" s="70"/>
      <c r="DC64" s="70"/>
      <c r="DD64" s="70"/>
      <c r="DE64" s="70"/>
      <c r="DF64" s="70"/>
      <c r="DG64" s="70"/>
      <c r="DH64" s="70"/>
      <c r="DI64" s="70"/>
      <c r="DJ64" s="70"/>
      <c r="DK64" s="70"/>
      <c r="DL64" s="70"/>
      <c r="DM64" s="70"/>
      <c r="DN64" s="70"/>
      <c r="DO64" s="70"/>
      <c r="DP64" s="70"/>
      <c r="DQ64" s="70"/>
      <c r="DR64" s="70"/>
      <c r="DS64" s="70"/>
      <c r="DT64" s="70"/>
      <c r="DU64" s="70"/>
      <c r="DV64" s="70"/>
      <c r="DW64" s="70"/>
      <c r="DX64" s="70"/>
      <c r="DY64" s="70"/>
      <c r="DZ64" s="70"/>
      <c r="EA64" s="70"/>
      <c r="EB64" s="70"/>
      <c r="EC64" s="70"/>
      <c r="ED64" s="70"/>
      <c r="EE64" s="70"/>
      <c r="EF64" s="70"/>
      <c r="EG64" s="70"/>
      <c r="EH64" s="70"/>
      <c r="EI64" s="70"/>
      <c r="EJ64" s="70"/>
      <c r="EK64" s="70"/>
      <c r="EL64" s="70"/>
      <c r="EM64" s="70"/>
      <c r="EN64" s="70"/>
      <c r="EO64" s="70"/>
      <c r="EP64" s="70"/>
      <c r="EQ64" s="70"/>
      <c r="ER64" s="70"/>
      <c r="ES64" s="70"/>
      <c r="ET64" s="70"/>
      <c r="EU64" s="70"/>
      <c r="EV64" s="70"/>
      <c r="EW64" s="70"/>
      <c r="EX64" s="70"/>
      <c r="EY64" s="70"/>
      <c r="EZ64" s="70"/>
      <c r="FA64" s="70"/>
      <c r="FB64" s="70"/>
      <c r="FC64" s="70"/>
      <c r="FD64" s="70"/>
      <c r="FE64" s="70"/>
      <c r="FF64" s="70"/>
      <c r="FG64" s="70"/>
      <c r="FH64" s="70"/>
      <c r="FI64" s="70"/>
      <c r="FJ64" s="70"/>
      <c r="FK64" s="70"/>
      <c r="FL64" s="70"/>
      <c r="FM64" s="70"/>
      <c r="FN64" s="70"/>
      <c r="FO64" s="70"/>
      <c r="FP64" s="70"/>
      <c r="FQ64" s="70"/>
      <c r="FR64" s="70"/>
      <c r="FS64" s="70"/>
      <c r="FT64" s="70"/>
      <c r="FU64" s="70"/>
      <c r="FV64" s="70"/>
      <c r="FW64" s="70"/>
      <c r="FX64" s="70"/>
      <c r="FY64" s="70"/>
      <c r="FZ64" s="70"/>
      <c r="GA64" s="70"/>
      <c r="GB64" s="70"/>
      <c r="GC64" s="70"/>
      <c r="GD64" s="70"/>
      <c r="GE64" s="70"/>
      <c r="GF64" s="70"/>
      <c r="GG64" s="70"/>
      <c r="GH64" s="70"/>
      <c r="GI64" s="70"/>
      <c r="GJ64" s="70"/>
      <c r="GK64" s="70"/>
      <c r="GL64" s="70"/>
      <c r="GM64" s="70"/>
      <c r="GN64" s="70"/>
      <c r="GO64" s="70"/>
      <c r="GP64" s="70"/>
      <c r="GQ64" s="70"/>
      <c r="GR64" s="70"/>
      <c r="GS64" s="70"/>
      <c r="GT64" s="70"/>
      <c r="GU64" s="70"/>
      <c r="GV64" s="70"/>
      <c r="GW64" s="70"/>
      <c r="GX64" s="70"/>
      <c r="GY64" s="70"/>
      <c r="GZ64" s="70"/>
      <c r="HA64" s="70"/>
      <c r="HB64" s="70"/>
      <c r="HC64" s="70"/>
      <c r="HD64" s="70"/>
      <c r="HE64" s="70"/>
      <c r="HF64" s="70"/>
      <c r="HG64" s="70"/>
      <c r="HH64" s="70"/>
      <c r="HI64" s="70"/>
      <c r="HJ64" s="70"/>
      <c r="HK64" s="70"/>
      <c r="HL64" s="70"/>
      <c r="HM64" s="70"/>
      <c r="HN64" s="70"/>
      <c r="HO64" s="70"/>
      <c r="HP64" s="70"/>
      <c r="HQ64" s="70"/>
      <c r="HR64" s="70"/>
      <c r="HS64" s="70"/>
      <c r="HT64" s="70"/>
      <c r="HU64" s="70"/>
      <c r="HV64" s="70"/>
      <c r="HW64" s="70"/>
      <c r="HX64" s="70"/>
      <c r="HY64" s="70"/>
      <c r="HZ64" s="70"/>
      <c r="IA64" s="70"/>
      <c r="IB64" s="70"/>
      <c r="IC64" s="70"/>
      <c r="ID64" s="70"/>
      <c r="IE64" s="70"/>
      <c r="IF64" s="70"/>
      <c r="IG64" s="70"/>
      <c r="IH64" s="70"/>
      <c r="II64" s="70"/>
      <c r="IJ64" s="70"/>
      <c r="IK64" s="70"/>
      <c r="IL64" s="70"/>
      <c r="IM64" s="70"/>
      <c r="IN64" s="70"/>
      <c r="IO64" s="70"/>
      <c r="IP64" s="70"/>
      <c r="IQ64" s="70"/>
      <c r="IR64" s="70"/>
      <c r="IS64" s="70"/>
      <c r="IT64" s="70"/>
      <c r="IU64" s="70"/>
      <c r="IV64" s="70"/>
    </row>
    <row r="65" spans="1:256" s="71" customFormat="1" ht="27.75" customHeight="1" x14ac:dyDescent="0.15">
      <c r="A65" s="72" t="s">
        <v>618</v>
      </c>
      <c r="B65" s="73" t="s">
        <v>871</v>
      </c>
      <c r="C65" s="74">
        <f>(C63-C64)</f>
        <v>70</v>
      </c>
      <c r="D65" s="74">
        <f>(D63-D64)</f>
        <v>137</v>
      </c>
      <c r="E65" s="74">
        <f>(E63-E64)</f>
        <v>567</v>
      </c>
      <c r="F65" s="74">
        <f t="shared" si="2"/>
        <v>774</v>
      </c>
      <c r="G65" s="70"/>
      <c r="H65" s="70"/>
      <c r="I65" s="70"/>
      <c r="J65" s="70"/>
      <c r="K65" s="70"/>
      <c r="L65" s="70"/>
      <c r="M65" s="70"/>
      <c r="N65" s="70"/>
      <c r="O65" s="70"/>
      <c r="P65" s="70"/>
      <c r="Q65" s="70"/>
      <c r="R65" s="70"/>
      <c r="S65" s="70"/>
      <c r="T65" s="70"/>
      <c r="U65" s="70"/>
      <c r="V65" s="70"/>
      <c r="W65" s="70"/>
      <c r="X65" s="70"/>
      <c r="Y65" s="70"/>
      <c r="Z65" s="70"/>
      <c r="AA65" s="70"/>
      <c r="AB65" s="70"/>
      <c r="AC65" s="70"/>
      <c r="AD65" s="70"/>
      <c r="AE65" s="70"/>
      <c r="AF65" s="70"/>
      <c r="AG65" s="70"/>
      <c r="AH65" s="70"/>
      <c r="AI65" s="70"/>
      <c r="AJ65" s="70"/>
      <c r="AK65" s="70"/>
      <c r="AL65" s="70"/>
      <c r="AM65" s="70"/>
      <c r="AN65" s="70"/>
      <c r="AO65" s="70"/>
      <c r="AP65" s="70"/>
      <c r="AQ65" s="70"/>
      <c r="AR65" s="70"/>
      <c r="AS65" s="70"/>
      <c r="AT65" s="70"/>
      <c r="AU65" s="70"/>
      <c r="AV65" s="70"/>
      <c r="AW65" s="70"/>
      <c r="AX65" s="70"/>
      <c r="AY65" s="70"/>
      <c r="AZ65" s="70"/>
      <c r="BA65" s="70"/>
      <c r="BB65" s="70"/>
      <c r="BC65" s="70"/>
      <c r="BD65" s="70"/>
      <c r="BE65" s="70"/>
      <c r="BF65" s="70"/>
      <c r="BG65" s="70"/>
      <c r="BH65" s="70"/>
      <c r="BI65" s="70"/>
      <c r="BJ65" s="70"/>
      <c r="BK65" s="70"/>
      <c r="BL65" s="70"/>
      <c r="BM65" s="70"/>
      <c r="BN65" s="70"/>
      <c r="BO65" s="70"/>
      <c r="BP65" s="70"/>
      <c r="BQ65" s="70"/>
      <c r="BR65" s="70"/>
      <c r="BS65" s="70"/>
      <c r="BT65" s="70"/>
      <c r="BU65" s="70"/>
      <c r="BV65" s="70"/>
      <c r="BW65" s="70"/>
      <c r="BX65" s="70"/>
      <c r="BY65" s="70"/>
      <c r="BZ65" s="70"/>
      <c r="CA65" s="70"/>
      <c r="CB65" s="70"/>
      <c r="CC65" s="70"/>
      <c r="CD65" s="70"/>
      <c r="CE65" s="70"/>
      <c r="CF65" s="70"/>
      <c r="CG65" s="70"/>
      <c r="CH65" s="70"/>
      <c r="CI65" s="70"/>
      <c r="CJ65" s="70"/>
      <c r="CK65" s="70"/>
      <c r="CL65" s="70"/>
      <c r="CM65" s="70"/>
      <c r="CN65" s="70"/>
      <c r="CO65" s="70"/>
      <c r="CP65" s="70"/>
      <c r="CQ65" s="70"/>
      <c r="CR65" s="70"/>
      <c r="CS65" s="70"/>
      <c r="CT65" s="70"/>
      <c r="CU65" s="70"/>
      <c r="CV65" s="70"/>
      <c r="CW65" s="70"/>
      <c r="CX65" s="70"/>
      <c r="CY65" s="70"/>
      <c r="CZ65" s="70"/>
      <c r="DA65" s="70"/>
      <c r="DB65" s="70"/>
      <c r="DC65" s="70"/>
      <c r="DD65" s="70"/>
      <c r="DE65" s="70"/>
      <c r="DF65" s="70"/>
      <c r="DG65" s="70"/>
      <c r="DH65" s="70"/>
      <c r="DI65" s="70"/>
      <c r="DJ65" s="70"/>
      <c r="DK65" s="70"/>
      <c r="DL65" s="70"/>
      <c r="DM65" s="70"/>
      <c r="DN65" s="70"/>
      <c r="DO65" s="70"/>
      <c r="DP65" s="70"/>
      <c r="DQ65" s="70"/>
      <c r="DR65" s="70"/>
      <c r="DS65" s="70"/>
      <c r="DT65" s="70"/>
      <c r="DU65" s="70"/>
      <c r="DV65" s="70"/>
      <c r="DW65" s="70"/>
      <c r="DX65" s="70"/>
      <c r="DY65" s="70"/>
      <c r="DZ65" s="70"/>
      <c r="EA65" s="70"/>
      <c r="EB65" s="70"/>
      <c r="EC65" s="70"/>
      <c r="ED65" s="70"/>
      <c r="EE65" s="70"/>
      <c r="EF65" s="70"/>
      <c r="EG65" s="70"/>
      <c r="EH65" s="70"/>
      <c r="EI65" s="70"/>
      <c r="EJ65" s="70"/>
      <c r="EK65" s="70"/>
      <c r="EL65" s="70"/>
      <c r="EM65" s="70"/>
      <c r="EN65" s="70"/>
      <c r="EO65" s="70"/>
      <c r="EP65" s="70"/>
      <c r="EQ65" s="70"/>
      <c r="ER65" s="70"/>
      <c r="ES65" s="70"/>
      <c r="ET65" s="70"/>
      <c r="EU65" s="70"/>
      <c r="EV65" s="70"/>
      <c r="EW65" s="70"/>
      <c r="EX65" s="70"/>
      <c r="EY65" s="70"/>
      <c r="EZ65" s="70"/>
      <c r="FA65" s="70"/>
      <c r="FB65" s="70"/>
      <c r="FC65" s="70"/>
      <c r="FD65" s="70"/>
      <c r="FE65" s="70"/>
      <c r="FF65" s="70"/>
      <c r="FG65" s="70"/>
      <c r="FH65" s="70"/>
      <c r="FI65" s="70"/>
      <c r="FJ65" s="70"/>
      <c r="FK65" s="70"/>
      <c r="FL65" s="70"/>
      <c r="FM65" s="70"/>
      <c r="FN65" s="70"/>
      <c r="FO65" s="70"/>
      <c r="FP65" s="70"/>
      <c r="FQ65" s="70"/>
      <c r="FR65" s="70"/>
      <c r="FS65" s="70"/>
      <c r="FT65" s="70"/>
      <c r="FU65" s="70"/>
      <c r="FV65" s="70"/>
      <c r="FW65" s="70"/>
      <c r="FX65" s="70"/>
      <c r="FY65" s="70"/>
      <c r="FZ65" s="70"/>
      <c r="GA65" s="70"/>
      <c r="GB65" s="70"/>
      <c r="GC65" s="70"/>
      <c r="GD65" s="70"/>
      <c r="GE65" s="70"/>
      <c r="GF65" s="70"/>
      <c r="GG65" s="70"/>
      <c r="GH65" s="70"/>
      <c r="GI65" s="70"/>
      <c r="GJ65" s="70"/>
      <c r="GK65" s="70"/>
      <c r="GL65" s="70"/>
      <c r="GM65" s="70"/>
      <c r="GN65" s="70"/>
      <c r="GO65" s="70"/>
      <c r="GP65" s="70"/>
      <c r="GQ65" s="70"/>
      <c r="GR65" s="70"/>
      <c r="GS65" s="70"/>
      <c r="GT65" s="70"/>
      <c r="GU65" s="70"/>
      <c r="GV65" s="70"/>
      <c r="GW65" s="70"/>
      <c r="GX65" s="70"/>
      <c r="GY65" s="70"/>
      <c r="GZ65" s="70"/>
      <c r="HA65" s="70"/>
      <c r="HB65" s="70"/>
      <c r="HC65" s="70"/>
      <c r="HD65" s="70"/>
      <c r="HE65" s="70"/>
      <c r="HF65" s="70"/>
      <c r="HG65" s="70"/>
      <c r="HH65" s="70"/>
      <c r="HI65" s="70"/>
      <c r="HJ65" s="70"/>
      <c r="HK65" s="70"/>
      <c r="HL65" s="70"/>
      <c r="HM65" s="70"/>
      <c r="HN65" s="70"/>
      <c r="HO65" s="70"/>
      <c r="HP65" s="70"/>
      <c r="HQ65" s="70"/>
      <c r="HR65" s="70"/>
      <c r="HS65" s="70"/>
      <c r="HT65" s="70"/>
      <c r="HU65" s="70"/>
      <c r="HV65" s="70"/>
      <c r="HW65" s="70"/>
      <c r="HX65" s="70"/>
      <c r="HY65" s="70"/>
      <c r="HZ65" s="70"/>
      <c r="IA65" s="70"/>
      <c r="IB65" s="70"/>
      <c r="IC65" s="70"/>
      <c r="ID65" s="70"/>
      <c r="IE65" s="70"/>
      <c r="IF65" s="70"/>
      <c r="IG65" s="70"/>
      <c r="IH65" s="70"/>
      <c r="II65" s="70"/>
      <c r="IJ65" s="70"/>
      <c r="IK65" s="70"/>
      <c r="IL65" s="70"/>
      <c r="IM65" s="70"/>
      <c r="IN65" s="70"/>
      <c r="IO65" s="70"/>
      <c r="IP65" s="70"/>
      <c r="IQ65" s="70"/>
      <c r="IR65" s="70"/>
      <c r="IS65" s="70"/>
      <c r="IT65" s="70"/>
      <c r="IU65" s="70"/>
      <c r="IV65" s="70"/>
    </row>
    <row r="66" spans="1:256" s="71" customFormat="1" ht="51.75" customHeight="1" x14ac:dyDescent="0.15">
      <c r="A66" s="72" t="s">
        <v>619</v>
      </c>
      <c r="B66" s="76" t="s">
        <v>873</v>
      </c>
      <c r="C66" s="74">
        <v>44</v>
      </c>
      <c r="D66" s="74">
        <v>97</v>
      </c>
      <c r="E66" s="74">
        <f>558-D66-C66</f>
        <v>417</v>
      </c>
      <c r="F66" s="74">
        <f t="shared" si="2"/>
        <v>558</v>
      </c>
      <c r="G66" s="70"/>
      <c r="H66" s="70"/>
      <c r="I66" s="70"/>
      <c r="J66" s="70"/>
      <c r="K66" s="70"/>
      <c r="L66" s="70"/>
      <c r="M66" s="70"/>
      <c r="N66" s="70"/>
      <c r="O66" s="70"/>
      <c r="P66" s="70"/>
      <c r="Q66" s="70"/>
      <c r="R66" s="70"/>
      <c r="S66" s="70"/>
      <c r="T66" s="70"/>
      <c r="U66" s="70"/>
      <c r="V66" s="70"/>
      <c r="W66" s="70"/>
      <c r="X66" s="70"/>
      <c r="Y66" s="70"/>
      <c r="Z66" s="70"/>
      <c r="AA66" s="70"/>
      <c r="AB66" s="70"/>
      <c r="AC66" s="70"/>
      <c r="AD66" s="70"/>
      <c r="AE66" s="70"/>
      <c r="AF66" s="70"/>
      <c r="AG66" s="70"/>
      <c r="AH66" s="70"/>
      <c r="AI66" s="70"/>
      <c r="AJ66" s="70"/>
      <c r="AK66" s="70"/>
      <c r="AL66" s="70"/>
      <c r="AM66" s="70"/>
      <c r="AN66" s="70"/>
      <c r="AO66" s="70"/>
      <c r="AP66" s="70"/>
      <c r="AQ66" s="70"/>
      <c r="AR66" s="70"/>
      <c r="AS66" s="70"/>
      <c r="AT66" s="70"/>
      <c r="AU66" s="70"/>
      <c r="AV66" s="70"/>
      <c r="AW66" s="70"/>
      <c r="AX66" s="70"/>
      <c r="AY66" s="70"/>
      <c r="AZ66" s="70"/>
      <c r="BA66" s="70"/>
      <c r="BB66" s="70"/>
      <c r="BC66" s="70"/>
      <c r="BD66" s="70"/>
      <c r="BE66" s="70"/>
      <c r="BF66" s="70"/>
      <c r="BG66" s="70"/>
      <c r="BH66" s="70"/>
      <c r="BI66" s="70"/>
      <c r="BJ66" s="70"/>
      <c r="BK66" s="70"/>
      <c r="BL66" s="70"/>
      <c r="BM66" s="70"/>
      <c r="BN66" s="70"/>
      <c r="BO66" s="70"/>
      <c r="BP66" s="70"/>
      <c r="BQ66" s="70"/>
      <c r="BR66" s="70"/>
      <c r="BS66" s="70"/>
      <c r="BT66" s="70"/>
      <c r="BU66" s="70"/>
      <c r="BV66" s="70"/>
      <c r="BW66" s="70"/>
      <c r="BX66" s="70"/>
      <c r="BY66" s="70"/>
      <c r="BZ66" s="70"/>
      <c r="CA66" s="70"/>
      <c r="CB66" s="70"/>
      <c r="CC66" s="70"/>
      <c r="CD66" s="70"/>
      <c r="CE66" s="70"/>
      <c r="CF66" s="70"/>
      <c r="CG66" s="70"/>
      <c r="CH66" s="70"/>
      <c r="CI66" s="70"/>
      <c r="CJ66" s="70"/>
      <c r="CK66" s="70"/>
      <c r="CL66" s="70"/>
      <c r="CM66" s="70"/>
      <c r="CN66" s="70"/>
      <c r="CO66" s="70"/>
      <c r="CP66" s="70"/>
      <c r="CQ66" s="70"/>
      <c r="CR66" s="70"/>
      <c r="CS66" s="70"/>
      <c r="CT66" s="70"/>
      <c r="CU66" s="70"/>
      <c r="CV66" s="70"/>
      <c r="CW66" s="70"/>
      <c r="CX66" s="70"/>
      <c r="CY66" s="70"/>
      <c r="CZ66" s="70"/>
      <c r="DA66" s="70"/>
      <c r="DB66" s="70"/>
      <c r="DC66" s="70"/>
      <c r="DD66" s="70"/>
      <c r="DE66" s="70"/>
      <c r="DF66" s="70"/>
      <c r="DG66" s="70"/>
      <c r="DH66" s="70"/>
      <c r="DI66" s="70"/>
      <c r="DJ66" s="70"/>
      <c r="DK66" s="70"/>
      <c r="DL66" s="70"/>
      <c r="DM66" s="70"/>
      <c r="DN66" s="70"/>
      <c r="DO66" s="70"/>
      <c r="DP66" s="70"/>
      <c r="DQ66" s="70"/>
      <c r="DR66" s="70"/>
      <c r="DS66" s="70"/>
      <c r="DT66" s="70"/>
      <c r="DU66" s="70"/>
      <c r="DV66" s="70"/>
      <c r="DW66" s="70"/>
      <c r="DX66" s="70"/>
      <c r="DY66" s="70"/>
      <c r="DZ66" s="70"/>
      <c r="EA66" s="70"/>
      <c r="EB66" s="70"/>
      <c r="EC66" s="70"/>
      <c r="ED66" s="70"/>
      <c r="EE66" s="70"/>
      <c r="EF66" s="70"/>
      <c r="EG66" s="70"/>
      <c r="EH66" s="70"/>
      <c r="EI66" s="70"/>
      <c r="EJ66" s="70"/>
      <c r="EK66" s="70"/>
      <c r="EL66" s="70"/>
      <c r="EM66" s="70"/>
      <c r="EN66" s="70"/>
      <c r="EO66" s="70"/>
      <c r="EP66" s="70"/>
      <c r="EQ66" s="70"/>
      <c r="ER66" s="70"/>
      <c r="ES66" s="70"/>
      <c r="ET66" s="70"/>
      <c r="EU66" s="70"/>
      <c r="EV66" s="70"/>
      <c r="EW66" s="70"/>
      <c r="EX66" s="70"/>
      <c r="EY66" s="70"/>
      <c r="EZ66" s="70"/>
      <c r="FA66" s="70"/>
      <c r="FB66" s="70"/>
      <c r="FC66" s="70"/>
      <c r="FD66" s="70"/>
      <c r="FE66" s="70"/>
      <c r="FF66" s="70"/>
      <c r="FG66" s="70"/>
      <c r="FH66" s="70"/>
      <c r="FI66" s="70"/>
      <c r="FJ66" s="70"/>
      <c r="FK66" s="70"/>
      <c r="FL66" s="70"/>
      <c r="FM66" s="70"/>
      <c r="FN66" s="70"/>
      <c r="FO66" s="70"/>
      <c r="FP66" s="70"/>
      <c r="FQ66" s="70"/>
      <c r="FR66" s="70"/>
      <c r="FS66" s="70"/>
      <c r="FT66" s="70"/>
      <c r="FU66" s="70"/>
      <c r="FV66" s="70"/>
      <c r="FW66" s="70"/>
      <c r="FX66" s="70"/>
      <c r="FY66" s="70"/>
      <c r="FZ66" s="70"/>
      <c r="GA66" s="70"/>
      <c r="GB66" s="70"/>
      <c r="GC66" s="70"/>
      <c r="GD66" s="70"/>
      <c r="GE66" s="70"/>
      <c r="GF66" s="70"/>
      <c r="GG66" s="70"/>
      <c r="GH66" s="70"/>
      <c r="GI66" s="70"/>
      <c r="GJ66" s="70"/>
      <c r="GK66" s="70"/>
      <c r="GL66" s="70"/>
      <c r="GM66" s="70"/>
      <c r="GN66" s="70"/>
      <c r="GO66" s="70"/>
      <c r="GP66" s="70"/>
      <c r="GQ66" s="70"/>
      <c r="GR66" s="70"/>
      <c r="GS66" s="70"/>
      <c r="GT66" s="70"/>
      <c r="GU66" s="70"/>
      <c r="GV66" s="70"/>
      <c r="GW66" s="70"/>
      <c r="GX66" s="70"/>
      <c r="GY66" s="70"/>
      <c r="GZ66" s="70"/>
      <c r="HA66" s="70"/>
      <c r="HB66" s="70"/>
      <c r="HC66" s="70"/>
      <c r="HD66" s="70"/>
      <c r="HE66" s="70"/>
      <c r="HF66" s="70"/>
      <c r="HG66" s="70"/>
      <c r="HH66" s="70"/>
      <c r="HI66" s="70"/>
      <c r="HJ66" s="70"/>
      <c r="HK66" s="70"/>
      <c r="HL66" s="70"/>
      <c r="HM66" s="70"/>
      <c r="HN66" s="70"/>
      <c r="HO66" s="70"/>
      <c r="HP66" s="70"/>
      <c r="HQ66" s="70"/>
      <c r="HR66" s="70"/>
      <c r="HS66" s="70"/>
      <c r="HT66" s="70"/>
      <c r="HU66" s="70"/>
      <c r="HV66" s="70"/>
      <c r="HW66" s="70"/>
      <c r="HX66" s="70"/>
      <c r="HY66" s="70"/>
      <c r="HZ66" s="70"/>
      <c r="IA66" s="70"/>
      <c r="IB66" s="70"/>
      <c r="IC66" s="70"/>
      <c r="ID66" s="70"/>
      <c r="IE66" s="70"/>
      <c r="IF66" s="70"/>
      <c r="IG66" s="70"/>
      <c r="IH66" s="70"/>
      <c r="II66" s="70"/>
      <c r="IJ66" s="70"/>
      <c r="IK66" s="70"/>
      <c r="IL66" s="70"/>
      <c r="IM66" s="70"/>
      <c r="IN66" s="70"/>
      <c r="IO66" s="70"/>
      <c r="IP66" s="70"/>
      <c r="IQ66" s="70"/>
      <c r="IR66" s="70"/>
      <c r="IS66" s="70"/>
      <c r="IT66" s="70"/>
      <c r="IU66" s="70"/>
      <c r="IV66" s="70"/>
    </row>
    <row r="67" spans="1:256" s="71" customFormat="1" ht="63.75" customHeight="1" x14ac:dyDescent="0.15">
      <c r="A67" s="72" t="s">
        <v>620</v>
      </c>
      <c r="B67" s="76" t="s">
        <v>874</v>
      </c>
      <c r="C67" s="74">
        <v>10</v>
      </c>
      <c r="D67" s="74">
        <v>10</v>
      </c>
      <c r="E67" s="74">
        <v>49</v>
      </c>
      <c r="F67" s="74">
        <f t="shared" si="2"/>
        <v>69</v>
      </c>
      <c r="G67" s="70"/>
      <c r="H67" s="70"/>
      <c r="I67" s="70"/>
      <c r="J67" s="70"/>
      <c r="K67" s="70"/>
      <c r="L67" s="70"/>
      <c r="M67" s="70"/>
      <c r="N67" s="70"/>
      <c r="O67" s="70"/>
      <c r="P67" s="70"/>
      <c r="Q67" s="70"/>
      <c r="R67" s="70"/>
      <c r="S67" s="70"/>
      <c r="T67" s="70"/>
      <c r="U67" s="70"/>
      <c r="V67" s="70"/>
      <c r="W67" s="70"/>
      <c r="X67" s="70"/>
      <c r="Y67" s="70"/>
      <c r="Z67" s="70"/>
      <c r="AA67" s="70"/>
      <c r="AB67" s="70"/>
      <c r="AC67" s="70"/>
      <c r="AD67" s="70"/>
      <c r="AE67" s="70"/>
      <c r="AF67" s="70"/>
      <c r="AG67" s="70"/>
      <c r="AH67" s="70"/>
      <c r="AI67" s="70"/>
      <c r="AJ67" s="70"/>
      <c r="AK67" s="70"/>
      <c r="AL67" s="70"/>
      <c r="AM67" s="70"/>
      <c r="AN67" s="70"/>
      <c r="AO67" s="70"/>
      <c r="AP67" s="70"/>
      <c r="AQ67" s="70"/>
      <c r="AR67" s="70"/>
      <c r="AS67" s="70"/>
      <c r="AT67" s="70"/>
      <c r="AU67" s="70"/>
      <c r="AV67" s="70"/>
      <c r="AW67" s="70"/>
      <c r="AX67" s="70"/>
      <c r="AY67" s="70"/>
      <c r="AZ67" s="70"/>
      <c r="BA67" s="70"/>
      <c r="BB67" s="70"/>
      <c r="BC67" s="70"/>
      <c r="BD67" s="70"/>
      <c r="BE67" s="70"/>
      <c r="BF67" s="70"/>
      <c r="BG67" s="70"/>
      <c r="BH67" s="70"/>
      <c r="BI67" s="70"/>
      <c r="BJ67" s="70"/>
      <c r="BK67" s="70"/>
      <c r="BL67" s="70"/>
      <c r="BM67" s="70"/>
      <c r="BN67" s="70"/>
      <c r="BO67" s="70"/>
      <c r="BP67" s="70"/>
      <c r="BQ67" s="70"/>
      <c r="BR67" s="70"/>
      <c r="BS67" s="70"/>
      <c r="BT67" s="70"/>
      <c r="BU67" s="70"/>
      <c r="BV67" s="70"/>
      <c r="BW67" s="70"/>
      <c r="BX67" s="70"/>
      <c r="BY67" s="70"/>
      <c r="BZ67" s="70"/>
      <c r="CA67" s="70"/>
      <c r="CB67" s="70"/>
      <c r="CC67" s="70"/>
      <c r="CD67" s="70"/>
      <c r="CE67" s="70"/>
      <c r="CF67" s="70"/>
      <c r="CG67" s="70"/>
      <c r="CH67" s="70"/>
      <c r="CI67" s="70"/>
      <c r="CJ67" s="70"/>
      <c r="CK67" s="70"/>
      <c r="CL67" s="70"/>
      <c r="CM67" s="70"/>
      <c r="CN67" s="70"/>
      <c r="CO67" s="70"/>
      <c r="CP67" s="70"/>
      <c r="CQ67" s="70"/>
      <c r="CR67" s="70"/>
      <c r="CS67" s="70"/>
      <c r="CT67" s="70"/>
      <c r="CU67" s="70"/>
      <c r="CV67" s="70"/>
      <c r="CW67" s="70"/>
      <c r="CX67" s="70"/>
      <c r="CY67" s="70"/>
      <c r="CZ67" s="70"/>
      <c r="DA67" s="70"/>
      <c r="DB67" s="70"/>
      <c r="DC67" s="70"/>
      <c r="DD67" s="70"/>
      <c r="DE67" s="70"/>
      <c r="DF67" s="70"/>
      <c r="DG67" s="70"/>
      <c r="DH67" s="70"/>
      <c r="DI67" s="70"/>
      <c r="DJ67" s="70"/>
      <c r="DK67" s="70"/>
      <c r="DL67" s="70"/>
      <c r="DM67" s="70"/>
      <c r="DN67" s="70"/>
      <c r="DO67" s="70"/>
      <c r="DP67" s="70"/>
      <c r="DQ67" s="70"/>
      <c r="DR67" s="70"/>
      <c r="DS67" s="70"/>
      <c r="DT67" s="70"/>
      <c r="DU67" s="70"/>
      <c r="DV67" s="70"/>
      <c r="DW67" s="70"/>
      <c r="DX67" s="70"/>
      <c r="DY67" s="70"/>
      <c r="DZ67" s="70"/>
      <c r="EA67" s="70"/>
      <c r="EB67" s="70"/>
      <c r="EC67" s="70"/>
      <c r="ED67" s="70"/>
      <c r="EE67" s="70"/>
      <c r="EF67" s="70"/>
      <c r="EG67" s="70"/>
      <c r="EH67" s="70"/>
      <c r="EI67" s="70"/>
      <c r="EJ67" s="70"/>
      <c r="EK67" s="70"/>
      <c r="EL67" s="70"/>
      <c r="EM67" s="70"/>
      <c r="EN67" s="70"/>
      <c r="EO67" s="70"/>
      <c r="EP67" s="70"/>
      <c r="EQ67" s="70"/>
      <c r="ER67" s="70"/>
      <c r="ES67" s="70"/>
      <c r="ET67" s="70"/>
      <c r="EU67" s="70"/>
      <c r="EV67" s="70"/>
      <c r="EW67" s="70"/>
      <c r="EX67" s="70"/>
      <c r="EY67" s="70"/>
      <c r="EZ67" s="70"/>
      <c r="FA67" s="70"/>
      <c r="FB67" s="70"/>
      <c r="FC67" s="70"/>
      <c r="FD67" s="70"/>
      <c r="FE67" s="70"/>
      <c r="FF67" s="70"/>
      <c r="FG67" s="70"/>
      <c r="FH67" s="70"/>
      <c r="FI67" s="70"/>
      <c r="FJ67" s="70"/>
      <c r="FK67" s="70"/>
      <c r="FL67" s="70"/>
      <c r="FM67" s="70"/>
      <c r="FN67" s="70"/>
      <c r="FO67" s="70"/>
      <c r="FP67" s="70"/>
      <c r="FQ67" s="70"/>
      <c r="FR67" s="70"/>
      <c r="FS67" s="70"/>
      <c r="FT67" s="70"/>
      <c r="FU67" s="70"/>
      <c r="FV67" s="70"/>
      <c r="FW67" s="70"/>
      <c r="FX67" s="70"/>
      <c r="FY67" s="70"/>
      <c r="FZ67" s="70"/>
      <c r="GA67" s="70"/>
      <c r="GB67" s="70"/>
      <c r="GC67" s="70"/>
      <c r="GD67" s="70"/>
      <c r="GE67" s="70"/>
      <c r="GF67" s="70"/>
      <c r="GG67" s="70"/>
      <c r="GH67" s="70"/>
      <c r="GI67" s="70"/>
      <c r="GJ67" s="70"/>
      <c r="GK67" s="70"/>
      <c r="GL67" s="70"/>
      <c r="GM67" s="70"/>
      <c r="GN67" s="70"/>
      <c r="GO67" s="70"/>
      <c r="GP67" s="70"/>
      <c r="GQ67" s="70"/>
      <c r="GR67" s="70"/>
      <c r="GS67" s="70"/>
      <c r="GT67" s="70"/>
      <c r="GU67" s="70"/>
      <c r="GV67" s="70"/>
      <c r="GW67" s="70"/>
      <c r="GX67" s="70"/>
      <c r="GY67" s="70"/>
      <c r="GZ67" s="70"/>
      <c r="HA67" s="70"/>
      <c r="HB67" s="70"/>
      <c r="HC67" s="70"/>
      <c r="HD67" s="70"/>
      <c r="HE67" s="70"/>
      <c r="HF67" s="70"/>
      <c r="HG67" s="70"/>
      <c r="HH67" s="70"/>
      <c r="HI67" s="70"/>
      <c r="HJ67" s="70"/>
      <c r="HK67" s="70"/>
      <c r="HL67" s="70"/>
      <c r="HM67" s="70"/>
      <c r="HN67" s="70"/>
      <c r="HO67" s="70"/>
      <c r="HP67" s="70"/>
      <c r="HQ67" s="70"/>
      <c r="HR67" s="70"/>
      <c r="HS67" s="70"/>
      <c r="HT67" s="70"/>
      <c r="HU67" s="70"/>
      <c r="HV67" s="70"/>
      <c r="HW67" s="70"/>
      <c r="HX67" s="70"/>
      <c r="HY67" s="70"/>
      <c r="HZ67" s="70"/>
      <c r="IA67" s="70"/>
      <c r="IB67" s="70"/>
      <c r="IC67" s="70"/>
      <c r="ID67" s="70"/>
      <c r="IE67" s="70"/>
      <c r="IF67" s="70"/>
      <c r="IG67" s="70"/>
      <c r="IH67" s="70"/>
      <c r="II67" s="70"/>
      <c r="IJ67" s="70"/>
      <c r="IK67" s="70"/>
      <c r="IL67" s="70"/>
      <c r="IM67" s="70"/>
      <c r="IN67" s="70"/>
      <c r="IO67" s="70"/>
      <c r="IP67" s="70"/>
      <c r="IQ67" s="70"/>
      <c r="IR67" s="70"/>
      <c r="IS67" s="70"/>
      <c r="IT67" s="70"/>
      <c r="IU67" s="70"/>
      <c r="IV67" s="70"/>
    </row>
    <row r="68" spans="1:256" s="71" customFormat="1" ht="68.25" customHeight="1" x14ac:dyDescent="0.15">
      <c r="A68" s="72" t="s">
        <v>621</v>
      </c>
      <c r="B68" s="76" t="s">
        <v>875</v>
      </c>
      <c r="C68" s="74">
        <v>3</v>
      </c>
      <c r="D68" s="74">
        <v>2</v>
      </c>
      <c r="E68" s="74">
        <v>5</v>
      </c>
      <c r="F68" s="74">
        <f t="shared" si="2"/>
        <v>10</v>
      </c>
      <c r="G68" s="70"/>
      <c r="H68" s="70"/>
      <c r="I68" s="70"/>
      <c r="J68" s="70"/>
      <c r="K68" s="70"/>
      <c r="L68" s="70"/>
      <c r="M68" s="70"/>
      <c r="N68" s="70"/>
      <c r="O68" s="70"/>
      <c r="P68" s="70"/>
      <c r="Q68" s="70"/>
      <c r="R68" s="70"/>
      <c r="S68" s="70"/>
      <c r="T68" s="70"/>
      <c r="U68" s="70"/>
      <c r="V68" s="70"/>
      <c r="W68" s="70"/>
      <c r="X68" s="70"/>
      <c r="Y68" s="70"/>
      <c r="Z68" s="70"/>
      <c r="AA68" s="70"/>
      <c r="AB68" s="70"/>
      <c r="AC68" s="70"/>
      <c r="AD68" s="70"/>
      <c r="AE68" s="70"/>
      <c r="AF68" s="70"/>
      <c r="AG68" s="70"/>
      <c r="AH68" s="70"/>
      <c r="AI68" s="70"/>
      <c r="AJ68" s="70"/>
      <c r="AK68" s="70"/>
      <c r="AL68" s="70"/>
      <c r="AM68" s="70"/>
      <c r="AN68" s="70"/>
      <c r="AO68" s="70"/>
      <c r="AP68" s="70"/>
      <c r="AQ68" s="70"/>
      <c r="AR68" s="70"/>
      <c r="AS68" s="70"/>
      <c r="AT68" s="70"/>
      <c r="AU68" s="70"/>
      <c r="AV68" s="70"/>
      <c r="AW68" s="70"/>
      <c r="AX68" s="70"/>
      <c r="AY68" s="70"/>
      <c r="AZ68" s="70"/>
      <c r="BA68" s="70"/>
      <c r="BB68" s="70"/>
      <c r="BC68" s="70"/>
      <c r="BD68" s="70"/>
      <c r="BE68" s="70"/>
      <c r="BF68" s="70"/>
      <c r="BG68" s="70"/>
      <c r="BH68" s="70"/>
      <c r="BI68" s="70"/>
      <c r="BJ68" s="70"/>
      <c r="BK68" s="70"/>
      <c r="BL68" s="70"/>
      <c r="BM68" s="70"/>
      <c r="BN68" s="70"/>
      <c r="BO68" s="70"/>
      <c r="BP68" s="70"/>
      <c r="BQ68" s="70"/>
      <c r="BR68" s="70"/>
      <c r="BS68" s="70"/>
      <c r="BT68" s="70"/>
      <c r="BU68" s="70"/>
      <c r="BV68" s="70"/>
      <c r="BW68" s="70"/>
      <c r="BX68" s="70"/>
      <c r="BY68" s="70"/>
      <c r="BZ68" s="70"/>
      <c r="CA68" s="70"/>
      <c r="CB68" s="70"/>
      <c r="CC68" s="70"/>
      <c r="CD68" s="70"/>
      <c r="CE68" s="70"/>
      <c r="CF68" s="70"/>
      <c r="CG68" s="70"/>
      <c r="CH68" s="70"/>
      <c r="CI68" s="70"/>
      <c r="CJ68" s="70"/>
      <c r="CK68" s="70"/>
      <c r="CL68" s="70"/>
      <c r="CM68" s="70"/>
      <c r="CN68" s="70"/>
      <c r="CO68" s="70"/>
      <c r="CP68" s="70"/>
      <c r="CQ68" s="70"/>
      <c r="CR68" s="70"/>
      <c r="CS68" s="70"/>
      <c r="CT68" s="70"/>
      <c r="CU68" s="70"/>
      <c r="CV68" s="70"/>
      <c r="CW68" s="70"/>
      <c r="CX68" s="70"/>
      <c r="CY68" s="70"/>
      <c r="CZ68" s="70"/>
      <c r="DA68" s="70"/>
      <c r="DB68" s="70"/>
      <c r="DC68" s="70"/>
      <c r="DD68" s="70"/>
      <c r="DE68" s="70"/>
      <c r="DF68" s="70"/>
      <c r="DG68" s="70"/>
      <c r="DH68" s="70"/>
      <c r="DI68" s="70"/>
      <c r="DJ68" s="70"/>
      <c r="DK68" s="70"/>
      <c r="DL68" s="70"/>
      <c r="DM68" s="70"/>
      <c r="DN68" s="70"/>
      <c r="DO68" s="70"/>
      <c r="DP68" s="70"/>
      <c r="DQ68" s="70"/>
      <c r="DR68" s="70"/>
      <c r="DS68" s="70"/>
      <c r="DT68" s="70"/>
      <c r="DU68" s="70"/>
      <c r="DV68" s="70"/>
      <c r="DW68" s="70"/>
      <c r="DX68" s="70"/>
      <c r="DY68" s="70"/>
      <c r="DZ68" s="70"/>
      <c r="EA68" s="70"/>
      <c r="EB68" s="70"/>
      <c r="EC68" s="70"/>
      <c r="ED68" s="70"/>
      <c r="EE68" s="70"/>
      <c r="EF68" s="70"/>
      <c r="EG68" s="70"/>
      <c r="EH68" s="70"/>
      <c r="EI68" s="70"/>
      <c r="EJ68" s="70"/>
      <c r="EK68" s="70"/>
      <c r="EL68" s="70"/>
      <c r="EM68" s="70"/>
      <c r="EN68" s="70"/>
      <c r="EO68" s="70"/>
      <c r="EP68" s="70"/>
      <c r="EQ68" s="70"/>
      <c r="ER68" s="70"/>
      <c r="ES68" s="70"/>
      <c r="ET68" s="70"/>
      <c r="EU68" s="70"/>
      <c r="EV68" s="70"/>
      <c r="EW68" s="70"/>
      <c r="EX68" s="70"/>
      <c r="EY68" s="70"/>
      <c r="EZ68" s="70"/>
      <c r="FA68" s="70"/>
      <c r="FB68" s="70"/>
      <c r="FC68" s="70"/>
      <c r="FD68" s="70"/>
      <c r="FE68" s="70"/>
      <c r="FF68" s="70"/>
      <c r="FG68" s="70"/>
      <c r="FH68" s="70"/>
      <c r="FI68" s="70"/>
      <c r="FJ68" s="70"/>
      <c r="FK68" s="70"/>
      <c r="FL68" s="70"/>
      <c r="FM68" s="70"/>
      <c r="FN68" s="70"/>
      <c r="FO68" s="70"/>
      <c r="FP68" s="70"/>
      <c r="FQ68" s="70"/>
      <c r="FR68" s="70"/>
      <c r="FS68" s="70"/>
      <c r="FT68" s="70"/>
      <c r="FU68" s="70"/>
      <c r="FV68" s="70"/>
      <c r="FW68" s="70"/>
      <c r="FX68" s="70"/>
      <c r="FY68" s="70"/>
      <c r="FZ68" s="70"/>
      <c r="GA68" s="70"/>
      <c r="GB68" s="70"/>
      <c r="GC68" s="70"/>
      <c r="GD68" s="70"/>
      <c r="GE68" s="70"/>
      <c r="GF68" s="70"/>
      <c r="GG68" s="70"/>
      <c r="GH68" s="70"/>
      <c r="GI68" s="70"/>
      <c r="GJ68" s="70"/>
      <c r="GK68" s="70"/>
      <c r="GL68" s="70"/>
      <c r="GM68" s="70"/>
      <c r="GN68" s="70"/>
      <c r="GO68" s="70"/>
      <c r="GP68" s="70"/>
      <c r="GQ68" s="70"/>
      <c r="GR68" s="70"/>
      <c r="GS68" s="70"/>
      <c r="GT68" s="70"/>
      <c r="GU68" s="70"/>
      <c r="GV68" s="70"/>
      <c r="GW68" s="70"/>
      <c r="GX68" s="70"/>
      <c r="GY68" s="70"/>
      <c r="GZ68" s="70"/>
      <c r="HA68" s="70"/>
      <c r="HB68" s="70"/>
      <c r="HC68" s="70"/>
      <c r="HD68" s="70"/>
      <c r="HE68" s="70"/>
      <c r="HF68" s="70"/>
      <c r="HG68" s="70"/>
      <c r="HH68" s="70"/>
      <c r="HI68" s="70"/>
      <c r="HJ68" s="70"/>
      <c r="HK68" s="70"/>
      <c r="HL68" s="70"/>
      <c r="HM68" s="70"/>
      <c r="HN68" s="70"/>
      <c r="HO68" s="70"/>
      <c r="HP68" s="70"/>
      <c r="HQ68" s="70"/>
      <c r="HR68" s="70"/>
      <c r="HS68" s="70"/>
      <c r="HT68" s="70"/>
      <c r="HU68" s="70"/>
      <c r="HV68" s="70"/>
      <c r="HW68" s="70"/>
      <c r="HX68" s="70"/>
      <c r="HY68" s="70"/>
      <c r="HZ68" s="70"/>
      <c r="IA68" s="70"/>
      <c r="IB68" s="70"/>
      <c r="IC68" s="70"/>
      <c r="ID68" s="70"/>
      <c r="IE68" s="70"/>
      <c r="IF68" s="70"/>
      <c r="IG68" s="70"/>
      <c r="IH68" s="70"/>
      <c r="II68" s="70"/>
      <c r="IJ68" s="70"/>
      <c r="IK68" s="70"/>
      <c r="IL68" s="70"/>
      <c r="IM68" s="70"/>
      <c r="IN68" s="70"/>
      <c r="IO68" s="70"/>
      <c r="IP68" s="70"/>
      <c r="IQ68" s="70"/>
      <c r="IR68" s="70"/>
      <c r="IS68" s="70"/>
      <c r="IT68" s="70"/>
      <c r="IU68" s="70"/>
      <c r="IV68" s="70"/>
    </row>
    <row r="69" spans="1:256" s="71" customFormat="1" ht="36" customHeight="1" x14ac:dyDescent="0.15">
      <c r="A69" s="72" t="s">
        <v>622</v>
      </c>
      <c r="B69" s="76" t="s">
        <v>624</v>
      </c>
      <c r="C69" s="74">
        <f>SUM(C66:C68)</f>
        <v>57</v>
      </c>
      <c r="D69" s="74">
        <f>SUM(D66:D68)</f>
        <v>109</v>
      </c>
      <c r="E69" s="74">
        <f>SUM(E66:E68)</f>
        <v>471</v>
      </c>
      <c r="F69" s="74">
        <f>SUM(F66:F68)</f>
        <v>637</v>
      </c>
      <c r="G69" s="70"/>
      <c r="H69" s="70"/>
      <c r="I69" s="70"/>
      <c r="J69" s="70"/>
      <c r="K69" s="70"/>
      <c r="L69" s="70"/>
      <c r="M69" s="70"/>
      <c r="N69" s="70"/>
      <c r="O69" s="70"/>
      <c r="P69" s="70"/>
      <c r="Q69" s="70"/>
      <c r="R69" s="70"/>
      <c r="S69" s="70"/>
      <c r="T69" s="70"/>
      <c r="U69" s="70"/>
      <c r="V69" s="70"/>
      <c r="W69" s="70"/>
      <c r="X69" s="70"/>
      <c r="Y69" s="70"/>
      <c r="Z69" s="70"/>
      <c r="AA69" s="70"/>
      <c r="AB69" s="70"/>
      <c r="AC69" s="70"/>
      <c r="AD69" s="70"/>
      <c r="AE69" s="70"/>
      <c r="AF69" s="70"/>
      <c r="AG69" s="70"/>
      <c r="AH69" s="70"/>
      <c r="AI69" s="70"/>
      <c r="AJ69" s="70"/>
      <c r="AK69" s="70"/>
      <c r="AL69" s="70"/>
      <c r="AM69" s="70"/>
      <c r="AN69" s="70"/>
      <c r="AO69" s="70"/>
      <c r="AP69" s="70"/>
      <c r="AQ69" s="70"/>
      <c r="AR69" s="70"/>
      <c r="AS69" s="70"/>
      <c r="AT69" s="70"/>
      <c r="AU69" s="70"/>
      <c r="AV69" s="70"/>
      <c r="AW69" s="70"/>
      <c r="AX69" s="70"/>
      <c r="AY69" s="70"/>
      <c r="AZ69" s="70"/>
      <c r="BA69" s="70"/>
      <c r="BB69" s="70"/>
      <c r="BC69" s="70"/>
      <c r="BD69" s="70"/>
      <c r="BE69" s="70"/>
      <c r="BF69" s="70"/>
      <c r="BG69" s="70"/>
      <c r="BH69" s="70"/>
      <c r="BI69" s="70"/>
      <c r="BJ69" s="70"/>
      <c r="BK69" s="70"/>
      <c r="BL69" s="70"/>
      <c r="BM69" s="70"/>
      <c r="BN69" s="70"/>
      <c r="BO69" s="70"/>
      <c r="BP69" s="70"/>
      <c r="BQ69" s="70"/>
      <c r="BR69" s="70"/>
      <c r="BS69" s="70"/>
      <c r="BT69" s="70"/>
      <c r="BU69" s="70"/>
      <c r="BV69" s="70"/>
      <c r="BW69" s="70"/>
      <c r="BX69" s="70"/>
      <c r="BY69" s="70"/>
      <c r="BZ69" s="70"/>
      <c r="CA69" s="70"/>
      <c r="CB69" s="70"/>
      <c r="CC69" s="70"/>
      <c r="CD69" s="70"/>
      <c r="CE69" s="70"/>
      <c r="CF69" s="70"/>
      <c r="CG69" s="70"/>
      <c r="CH69" s="70"/>
      <c r="CI69" s="70"/>
      <c r="CJ69" s="70"/>
      <c r="CK69" s="70"/>
      <c r="CL69" s="70"/>
      <c r="CM69" s="70"/>
      <c r="CN69" s="70"/>
      <c r="CO69" s="70"/>
      <c r="CP69" s="70"/>
      <c r="CQ69" s="70"/>
      <c r="CR69" s="70"/>
      <c r="CS69" s="70"/>
      <c r="CT69" s="70"/>
      <c r="CU69" s="70"/>
      <c r="CV69" s="70"/>
      <c r="CW69" s="70"/>
      <c r="CX69" s="70"/>
      <c r="CY69" s="70"/>
      <c r="CZ69" s="70"/>
      <c r="DA69" s="70"/>
      <c r="DB69" s="70"/>
      <c r="DC69" s="70"/>
      <c r="DD69" s="70"/>
      <c r="DE69" s="70"/>
      <c r="DF69" s="70"/>
      <c r="DG69" s="70"/>
      <c r="DH69" s="70"/>
      <c r="DI69" s="70"/>
      <c r="DJ69" s="70"/>
      <c r="DK69" s="70"/>
      <c r="DL69" s="70"/>
      <c r="DM69" s="70"/>
      <c r="DN69" s="70"/>
      <c r="DO69" s="70"/>
      <c r="DP69" s="70"/>
      <c r="DQ69" s="70"/>
      <c r="DR69" s="70"/>
      <c r="DS69" s="70"/>
      <c r="DT69" s="70"/>
      <c r="DU69" s="70"/>
      <c r="DV69" s="70"/>
      <c r="DW69" s="70"/>
      <c r="DX69" s="70"/>
      <c r="DY69" s="70"/>
      <c r="DZ69" s="70"/>
      <c r="EA69" s="70"/>
      <c r="EB69" s="70"/>
      <c r="EC69" s="70"/>
      <c r="ED69" s="70"/>
      <c r="EE69" s="70"/>
      <c r="EF69" s="70"/>
      <c r="EG69" s="70"/>
      <c r="EH69" s="70"/>
      <c r="EI69" s="70"/>
      <c r="EJ69" s="70"/>
      <c r="EK69" s="70"/>
      <c r="EL69" s="70"/>
      <c r="EM69" s="70"/>
      <c r="EN69" s="70"/>
      <c r="EO69" s="70"/>
      <c r="EP69" s="70"/>
      <c r="EQ69" s="70"/>
      <c r="ER69" s="70"/>
      <c r="ES69" s="70"/>
      <c r="ET69" s="70"/>
      <c r="EU69" s="70"/>
      <c r="EV69" s="70"/>
      <c r="EW69" s="70"/>
      <c r="EX69" s="70"/>
      <c r="EY69" s="70"/>
      <c r="EZ69" s="70"/>
      <c r="FA69" s="70"/>
      <c r="FB69" s="70"/>
      <c r="FC69" s="70"/>
      <c r="FD69" s="70"/>
      <c r="FE69" s="70"/>
      <c r="FF69" s="70"/>
      <c r="FG69" s="70"/>
      <c r="FH69" s="70"/>
      <c r="FI69" s="70"/>
      <c r="FJ69" s="70"/>
      <c r="FK69" s="70"/>
      <c r="FL69" s="70"/>
      <c r="FM69" s="70"/>
      <c r="FN69" s="70"/>
      <c r="FO69" s="70"/>
      <c r="FP69" s="70"/>
      <c r="FQ69" s="70"/>
      <c r="FR69" s="70"/>
      <c r="FS69" s="70"/>
      <c r="FT69" s="70"/>
      <c r="FU69" s="70"/>
      <c r="FV69" s="70"/>
      <c r="FW69" s="70"/>
      <c r="FX69" s="70"/>
      <c r="FY69" s="70"/>
      <c r="FZ69" s="70"/>
      <c r="GA69" s="70"/>
      <c r="GB69" s="70"/>
      <c r="GC69" s="70"/>
      <c r="GD69" s="70"/>
      <c r="GE69" s="70"/>
      <c r="GF69" s="70"/>
      <c r="GG69" s="70"/>
      <c r="GH69" s="70"/>
      <c r="GI69" s="70"/>
      <c r="GJ69" s="70"/>
      <c r="GK69" s="70"/>
      <c r="GL69" s="70"/>
      <c r="GM69" s="70"/>
      <c r="GN69" s="70"/>
      <c r="GO69" s="70"/>
      <c r="GP69" s="70"/>
      <c r="GQ69" s="70"/>
      <c r="GR69" s="70"/>
      <c r="GS69" s="70"/>
      <c r="GT69" s="70"/>
      <c r="GU69" s="70"/>
      <c r="GV69" s="70"/>
      <c r="GW69" s="70"/>
      <c r="GX69" s="70"/>
      <c r="GY69" s="70"/>
      <c r="GZ69" s="70"/>
      <c r="HA69" s="70"/>
      <c r="HB69" s="70"/>
      <c r="HC69" s="70"/>
      <c r="HD69" s="70"/>
      <c r="HE69" s="70"/>
      <c r="HF69" s="70"/>
      <c r="HG69" s="70"/>
      <c r="HH69" s="70"/>
      <c r="HI69" s="70"/>
      <c r="HJ69" s="70"/>
      <c r="HK69" s="70"/>
      <c r="HL69" s="70"/>
      <c r="HM69" s="70"/>
      <c r="HN69" s="70"/>
      <c r="HO69" s="70"/>
      <c r="HP69" s="70"/>
      <c r="HQ69" s="70"/>
      <c r="HR69" s="70"/>
      <c r="HS69" s="70"/>
      <c r="HT69" s="70"/>
      <c r="HU69" s="70"/>
      <c r="HV69" s="70"/>
      <c r="HW69" s="70"/>
      <c r="HX69" s="70"/>
      <c r="HY69" s="70"/>
      <c r="HZ69" s="70"/>
      <c r="IA69" s="70"/>
      <c r="IB69" s="70"/>
      <c r="IC69" s="70"/>
      <c r="ID69" s="70"/>
      <c r="IE69" s="70"/>
      <c r="IF69" s="70"/>
      <c r="IG69" s="70"/>
      <c r="IH69" s="70"/>
      <c r="II69" s="70"/>
      <c r="IJ69" s="70"/>
      <c r="IK69" s="70"/>
      <c r="IL69" s="70"/>
      <c r="IM69" s="70"/>
      <c r="IN69" s="70"/>
      <c r="IO69" s="70"/>
      <c r="IP69" s="70"/>
      <c r="IQ69" s="70"/>
      <c r="IR69" s="70"/>
      <c r="IS69" s="70"/>
      <c r="IT69" s="70"/>
      <c r="IU69" s="70"/>
      <c r="IV69" s="70"/>
    </row>
    <row r="70" spans="1:256" s="71" customFormat="1" ht="43.5" customHeight="1" x14ac:dyDescent="0.15">
      <c r="A70" s="72" t="s">
        <v>623</v>
      </c>
      <c r="B70" s="76" t="s">
        <v>872</v>
      </c>
      <c r="C70" s="403">
        <f>C69/C65</f>
        <v>0.81428571428571428</v>
      </c>
      <c r="D70" s="403">
        <f>D69/D65</f>
        <v>0.79562043795620441</v>
      </c>
      <c r="E70" s="403">
        <f>E69/E65</f>
        <v>0.8306878306878307</v>
      </c>
      <c r="F70" s="403">
        <f>F69/F65</f>
        <v>0.82299741602067178</v>
      </c>
      <c r="G70" s="70"/>
      <c r="H70" s="70"/>
      <c r="I70" s="70"/>
      <c r="J70" s="70"/>
      <c r="K70" s="70"/>
      <c r="L70" s="70"/>
      <c r="M70" s="70"/>
      <c r="N70" s="70"/>
      <c r="O70" s="70"/>
      <c r="P70" s="70"/>
      <c r="Q70" s="70"/>
      <c r="R70" s="70"/>
      <c r="S70" s="70"/>
      <c r="T70" s="70"/>
      <c r="U70" s="70"/>
      <c r="V70" s="70"/>
      <c r="W70" s="70"/>
      <c r="X70" s="70"/>
      <c r="Y70" s="70"/>
      <c r="Z70" s="70"/>
      <c r="AA70" s="70"/>
      <c r="AB70" s="70"/>
      <c r="AC70" s="70"/>
      <c r="AD70" s="70"/>
      <c r="AE70" s="70"/>
      <c r="AF70" s="70"/>
      <c r="AG70" s="70"/>
      <c r="AH70" s="70"/>
      <c r="AI70" s="70"/>
      <c r="AJ70" s="70"/>
      <c r="AK70" s="70"/>
      <c r="AL70" s="70"/>
      <c r="AM70" s="70"/>
      <c r="AN70" s="70"/>
      <c r="AO70" s="70"/>
      <c r="AP70" s="70"/>
      <c r="AQ70" s="70"/>
      <c r="AR70" s="70"/>
      <c r="AS70" s="70"/>
      <c r="AT70" s="70"/>
      <c r="AU70" s="70"/>
      <c r="AV70" s="70"/>
      <c r="AW70" s="70"/>
      <c r="AX70" s="70"/>
      <c r="AY70" s="70"/>
      <c r="AZ70" s="70"/>
      <c r="BA70" s="70"/>
      <c r="BB70" s="70"/>
      <c r="BC70" s="70"/>
      <c r="BD70" s="70"/>
      <c r="BE70" s="70"/>
      <c r="BF70" s="70"/>
      <c r="BG70" s="70"/>
      <c r="BH70" s="70"/>
      <c r="BI70" s="70"/>
      <c r="BJ70" s="70"/>
      <c r="BK70" s="70"/>
      <c r="BL70" s="70"/>
      <c r="BM70" s="70"/>
      <c r="BN70" s="70"/>
      <c r="BO70" s="70"/>
      <c r="BP70" s="70"/>
      <c r="BQ70" s="70"/>
      <c r="BR70" s="70"/>
      <c r="BS70" s="70"/>
      <c r="BT70" s="70"/>
      <c r="BU70" s="70"/>
      <c r="BV70" s="70"/>
      <c r="BW70" s="70"/>
      <c r="BX70" s="70"/>
      <c r="BY70" s="70"/>
      <c r="BZ70" s="70"/>
      <c r="CA70" s="70"/>
      <c r="CB70" s="70"/>
      <c r="CC70" s="70"/>
      <c r="CD70" s="70"/>
      <c r="CE70" s="70"/>
      <c r="CF70" s="70"/>
      <c r="CG70" s="70"/>
      <c r="CH70" s="70"/>
      <c r="CI70" s="70"/>
      <c r="CJ70" s="70"/>
      <c r="CK70" s="70"/>
      <c r="CL70" s="70"/>
      <c r="CM70" s="70"/>
      <c r="CN70" s="70"/>
      <c r="CO70" s="70"/>
      <c r="CP70" s="70"/>
      <c r="CQ70" s="70"/>
      <c r="CR70" s="70"/>
      <c r="CS70" s="70"/>
      <c r="CT70" s="70"/>
      <c r="CU70" s="70"/>
      <c r="CV70" s="70"/>
      <c r="CW70" s="70"/>
      <c r="CX70" s="70"/>
      <c r="CY70" s="70"/>
      <c r="CZ70" s="70"/>
      <c r="DA70" s="70"/>
      <c r="DB70" s="70"/>
      <c r="DC70" s="70"/>
      <c r="DD70" s="70"/>
      <c r="DE70" s="70"/>
      <c r="DF70" s="70"/>
      <c r="DG70" s="70"/>
      <c r="DH70" s="70"/>
      <c r="DI70" s="70"/>
      <c r="DJ70" s="70"/>
      <c r="DK70" s="70"/>
      <c r="DL70" s="70"/>
      <c r="DM70" s="70"/>
      <c r="DN70" s="70"/>
      <c r="DO70" s="70"/>
      <c r="DP70" s="70"/>
      <c r="DQ70" s="70"/>
      <c r="DR70" s="70"/>
      <c r="DS70" s="70"/>
      <c r="DT70" s="70"/>
      <c r="DU70" s="70"/>
      <c r="DV70" s="70"/>
      <c r="DW70" s="70"/>
      <c r="DX70" s="70"/>
      <c r="DY70" s="70"/>
      <c r="DZ70" s="70"/>
      <c r="EA70" s="70"/>
      <c r="EB70" s="70"/>
      <c r="EC70" s="70"/>
      <c r="ED70" s="70"/>
      <c r="EE70" s="70"/>
      <c r="EF70" s="70"/>
      <c r="EG70" s="70"/>
      <c r="EH70" s="70"/>
      <c r="EI70" s="70"/>
      <c r="EJ70" s="70"/>
      <c r="EK70" s="70"/>
      <c r="EL70" s="70"/>
      <c r="EM70" s="70"/>
      <c r="EN70" s="70"/>
      <c r="EO70" s="70"/>
      <c r="EP70" s="70"/>
      <c r="EQ70" s="70"/>
      <c r="ER70" s="70"/>
      <c r="ES70" s="70"/>
      <c r="ET70" s="70"/>
      <c r="EU70" s="70"/>
      <c r="EV70" s="70"/>
      <c r="EW70" s="70"/>
      <c r="EX70" s="70"/>
      <c r="EY70" s="70"/>
      <c r="EZ70" s="70"/>
      <c r="FA70" s="70"/>
      <c r="FB70" s="70"/>
      <c r="FC70" s="70"/>
      <c r="FD70" s="70"/>
      <c r="FE70" s="70"/>
      <c r="FF70" s="70"/>
      <c r="FG70" s="70"/>
      <c r="FH70" s="70"/>
      <c r="FI70" s="70"/>
      <c r="FJ70" s="70"/>
      <c r="FK70" s="70"/>
      <c r="FL70" s="70"/>
      <c r="FM70" s="70"/>
      <c r="FN70" s="70"/>
      <c r="FO70" s="70"/>
      <c r="FP70" s="70"/>
      <c r="FQ70" s="70"/>
      <c r="FR70" s="70"/>
      <c r="FS70" s="70"/>
      <c r="FT70" s="70"/>
      <c r="FU70" s="70"/>
      <c r="FV70" s="70"/>
      <c r="FW70" s="70"/>
      <c r="FX70" s="70"/>
      <c r="FY70" s="70"/>
      <c r="FZ70" s="70"/>
      <c r="GA70" s="70"/>
      <c r="GB70" s="70"/>
      <c r="GC70" s="70"/>
      <c r="GD70" s="70"/>
      <c r="GE70" s="70"/>
      <c r="GF70" s="70"/>
      <c r="GG70" s="70"/>
      <c r="GH70" s="70"/>
      <c r="GI70" s="70"/>
      <c r="GJ70" s="70"/>
      <c r="GK70" s="70"/>
      <c r="GL70" s="70"/>
      <c r="GM70" s="70"/>
      <c r="GN70" s="70"/>
      <c r="GO70" s="70"/>
      <c r="GP70" s="70"/>
      <c r="GQ70" s="70"/>
      <c r="GR70" s="70"/>
      <c r="GS70" s="70"/>
      <c r="GT70" s="70"/>
      <c r="GU70" s="70"/>
      <c r="GV70" s="70"/>
      <c r="GW70" s="70"/>
      <c r="GX70" s="70"/>
      <c r="GY70" s="70"/>
      <c r="GZ70" s="70"/>
      <c r="HA70" s="70"/>
      <c r="HB70" s="70"/>
      <c r="HC70" s="70"/>
      <c r="HD70" s="70"/>
      <c r="HE70" s="70"/>
      <c r="HF70" s="70"/>
      <c r="HG70" s="70"/>
      <c r="HH70" s="70"/>
      <c r="HI70" s="70"/>
      <c r="HJ70" s="70"/>
      <c r="HK70" s="70"/>
      <c r="HL70" s="70"/>
      <c r="HM70" s="70"/>
      <c r="HN70" s="70"/>
      <c r="HO70" s="70"/>
      <c r="HP70" s="70"/>
      <c r="HQ70" s="70"/>
      <c r="HR70" s="70"/>
      <c r="HS70" s="70"/>
      <c r="HT70" s="70"/>
      <c r="HU70" s="70"/>
      <c r="HV70" s="70"/>
      <c r="HW70" s="70"/>
      <c r="HX70" s="70"/>
      <c r="HY70" s="70"/>
      <c r="HZ70" s="70"/>
      <c r="IA70" s="70"/>
      <c r="IB70" s="70"/>
      <c r="IC70" s="70"/>
      <c r="ID70" s="70"/>
      <c r="IE70" s="70"/>
      <c r="IF70" s="70"/>
      <c r="IG70" s="70"/>
      <c r="IH70" s="70"/>
      <c r="II70" s="70"/>
      <c r="IJ70" s="70"/>
      <c r="IK70" s="70"/>
      <c r="IL70" s="70"/>
      <c r="IM70" s="70"/>
      <c r="IN70" s="70"/>
      <c r="IO70" s="70"/>
      <c r="IP70" s="70"/>
      <c r="IQ70" s="70"/>
      <c r="IR70" s="70"/>
      <c r="IS70" s="70"/>
      <c r="IT70" s="70"/>
      <c r="IU70" s="70"/>
      <c r="IV70" s="70"/>
    </row>
    <row r="71" spans="1:256" s="71" customFormat="1" ht="21" customHeight="1" x14ac:dyDescent="0.15">
      <c r="A71" s="72"/>
      <c r="B71" s="77"/>
      <c r="C71" s="78"/>
      <c r="D71" s="78"/>
      <c r="E71" s="78"/>
      <c r="F71" s="78"/>
      <c r="G71" s="70"/>
      <c r="H71" s="70"/>
      <c r="I71" s="70"/>
      <c r="J71" s="70"/>
      <c r="K71" s="70"/>
      <c r="L71" s="70"/>
      <c r="M71" s="70"/>
      <c r="N71" s="70"/>
      <c r="O71" s="70"/>
      <c r="P71" s="70"/>
      <c r="Q71" s="70"/>
      <c r="R71" s="70"/>
      <c r="S71" s="70"/>
      <c r="T71" s="70"/>
      <c r="U71" s="70"/>
      <c r="V71" s="70"/>
      <c r="W71" s="70"/>
      <c r="X71" s="70"/>
      <c r="Y71" s="70"/>
      <c r="Z71" s="70"/>
      <c r="AA71" s="70"/>
      <c r="AB71" s="70"/>
      <c r="AC71" s="70"/>
      <c r="AD71" s="70"/>
      <c r="AE71" s="70"/>
      <c r="AF71" s="70"/>
      <c r="AG71" s="70"/>
      <c r="AH71" s="70"/>
      <c r="AI71" s="70"/>
      <c r="AJ71" s="70"/>
      <c r="AK71" s="70"/>
      <c r="AL71" s="70"/>
      <c r="AM71" s="70"/>
      <c r="AN71" s="70"/>
      <c r="AO71" s="70"/>
      <c r="AP71" s="70"/>
      <c r="AQ71" s="70"/>
      <c r="AR71" s="70"/>
      <c r="AS71" s="70"/>
      <c r="AT71" s="70"/>
      <c r="AU71" s="70"/>
      <c r="AV71" s="70"/>
      <c r="AW71" s="70"/>
      <c r="AX71" s="70"/>
      <c r="AY71" s="70"/>
      <c r="AZ71" s="70"/>
      <c r="BA71" s="70"/>
      <c r="BB71" s="70"/>
      <c r="BC71" s="70"/>
      <c r="BD71" s="70"/>
      <c r="BE71" s="70"/>
      <c r="BF71" s="70"/>
      <c r="BG71" s="70"/>
      <c r="BH71" s="70"/>
      <c r="BI71" s="70"/>
      <c r="BJ71" s="70"/>
      <c r="BK71" s="70"/>
      <c r="BL71" s="70"/>
      <c r="BM71" s="70"/>
      <c r="BN71" s="70"/>
      <c r="BO71" s="70"/>
      <c r="BP71" s="70"/>
      <c r="BQ71" s="70"/>
      <c r="BR71" s="70"/>
      <c r="BS71" s="70"/>
      <c r="BT71" s="70"/>
      <c r="BU71" s="70"/>
      <c r="BV71" s="70"/>
      <c r="BW71" s="70"/>
      <c r="BX71" s="70"/>
      <c r="BY71" s="70"/>
      <c r="BZ71" s="70"/>
      <c r="CA71" s="70"/>
      <c r="CB71" s="70"/>
      <c r="CC71" s="70"/>
      <c r="CD71" s="70"/>
      <c r="CE71" s="70"/>
      <c r="CF71" s="70"/>
      <c r="CG71" s="70"/>
      <c r="CH71" s="70"/>
      <c r="CI71" s="70"/>
      <c r="CJ71" s="70"/>
      <c r="CK71" s="70"/>
      <c r="CL71" s="70"/>
      <c r="CM71" s="70"/>
      <c r="CN71" s="70"/>
      <c r="CO71" s="70"/>
      <c r="CP71" s="70"/>
      <c r="CQ71" s="70"/>
      <c r="CR71" s="70"/>
      <c r="CS71" s="70"/>
      <c r="CT71" s="70"/>
      <c r="CU71" s="70"/>
      <c r="CV71" s="70"/>
      <c r="CW71" s="70"/>
      <c r="CX71" s="70"/>
      <c r="CY71" s="70"/>
      <c r="CZ71" s="70"/>
      <c r="DA71" s="70"/>
      <c r="DB71" s="70"/>
      <c r="DC71" s="70"/>
      <c r="DD71" s="70"/>
      <c r="DE71" s="70"/>
      <c r="DF71" s="70"/>
      <c r="DG71" s="70"/>
      <c r="DH71" s="70"/>
      <c r="DI71" s="70"/>
      <c r="DJ71" s="70"/>
      <c r="DK71" s="70"/>
      <c r="DL71" s="70"/>
      <c r="DM71" s="70"/>
      <c r="DN71" s="70"/>
      <c r="DO71" s="70"/>
      <c r="DP71" s="70"/>
      <c r="DQ71" s="70"/>
      <c r="DR71" s="70"/>
      <c r="DS71" s="70"/>
      <c r="DT71" s="70"/>
      <c r="DU71" s="70"/>
      <c r="DV71" s="70"/>
      <c r="DW71" s="70"/>
      <c r="DX71" s="70"/>
      <c r="DY71" s="70"/>
      <c r="DZ71" s="70"/>
      <c r="EA71" s="70"/>
      <c r="EB71" s="70"/>
      <c r="EC71" s="70"/>
      <c r="ED71" s="70"/>
      <c r="EE71" s="70"/>
      <c r="EF71" s="70"/>
      <c r="EG71" s="70"/>
      <c r="EH71" s="70"/>
      <c r="EI71" s="70"/>
      <c r="EJ71" s="70"/>
      <c r="EK71" s="70"/>
      <c r="EL71" s="70"/>
      <c r="EM71" s="70"/>
      <c r="EN71" s="70"/>
      <c r="EO71" s="70"/>
      <c r="EP71" s="70"/>
      <c r="EQ71" s="70"/>
      <c r="ER71" s="70"/>
      <c r="ES71" s="70"/>
      <c r="ET71" s="70"/>
      <c r="EU71" s="70"/>
      <c r="EV71" s="70"/>
      <c r="EW71" s="70"/>
      <c r="EX71" s="70"/>
      <c r="EY71" s="70"/>
      <c r="EZ71" s="70"/>
      <c r="FA71" s="70"/>
      <c r="FB71" s="70"/>
      <c r="FC71" s="70"/>
      <c r="FD71" s="70"/>
      <c r="FE71" s="70"/>
      <c r="FF71" s="70"/>
      <c r="FG71" s="70"/>
      <c r="FH71" s="70"/>
      <c r="FI71" s="70"/>
      <c r="FJ71" s="70"/>
      <c r="FK71" s="70"/>
      <c r="FL71" s="70"/>
      <c r="FM71" s="70"/>
      <c r="FN71" s="70"/>
      <c r="FO71" s="70"/>
      <c r="FP71" s="70"/>
      <c r="FQ71" s="70"/>
      <c r="FR71" s="70"/>
      <c r="FS71" s="70"/>
      <c r="FT71" s="70"/>
      <c r="FU71" s="70"/>
      <c r="FV71" s="70"/>
      <c r="FW71" s="70"/>
      <c r="FX71" s="70"/>
      <c r="FY71" s="70"/>
      <c r="FZ71" s="70"/>
      <c r="GA71" s="70"/>
      <c r="GB71" s="70"/>
      <c r="GC71" s="70"/>
      <c r="GD71" s="70"/>
      <c r="GE71" s="70"/>
      <c r="GF71" s="70"/>
      <c r="GG71" s="70"/>
      <c r="GH71" s="70"/>
      <c r="GI71" s="70"/>
      <c r="GJ71" s="70"/>
      <c r="GK71" s="70"/>
      <c r="GL71" s="70"/>
      <c r="GM71" s="70"/>
      <c r="GN71" s="70"/>
      <c r="GO71" s="70"/>
      <c r="GP71" s="70"/>
      <c r="GQ71" s="70"/>
      <c r="GR71" s="70"/>
      <c r="GS71" s="70"/>
      <c r="GT71" s="70"/>
      <c r="GU71" s="70"/>
      <c r="GV71" s="70"/>
      <c r="GW71" s="70"/>
      <c r="GX71" s="70"/>
      <c r="GY71" s="70"/>
      <c r="GZ71" s="70"/>
      <c r="HA71" s="70"/>
      <c r="HB71" s="70"/>
      <c r="HC71" s="70"/>
      <c r="HD71" s="70"/>
      <c r="HE71" s="70"/>
      <c r="HF71" s="70"/>
      <c r="HG71" s="70"/>
      <c r="HH71" s="70"/>
      <c r="HI71" s="70"/>
      <c r="HJ71" s="70"/>
      <c r="HK71" s="70"/>
      <c r="HL71" s="70"/>
      <c r="HM71" s="70"/>
      <c r="HN71" s="70"/>
      <c r="HO71" s="70"/>
      <c r="HP71" s="70"/>
      <c r="HQ71" s="70"/>
      <c r="HR71" s="70"/>
      <c r="HS71" s="70"/>
      <c r="HT71" s="70"/>
      <c r="HU71" s="70"/>
      <c r="HV71" s="70"/>
      <c r="HW71" s="70"/>
      <c r="HX71" s="70"/>
      <c r="HY71" s="70"/>
      <c r="HZ71" s="70"/>
      <c r="IA71" s="70"/>
      <c r="IB71" s="70"/>
      <c r="IC71" s="70"/>
      <c r="ID71" s="70"/>
      <c r="IE71" s="70"/>
      <c r="IF71" s="70"/>
      <c r="IG71" s="70"/>
      <c r="IH71" s="70"/>
      <c r="II71" s="70"/>
      <c r="IJ71" s="70"/>
      <c r="IK71" s="70"/>
      <c r="IL71" s="70"/>
      <c r="IM71" s="70"/>
      <c r="IN71" s="70"/>
      <c r="IO71" s="70"/>
      <c r="IP71" s="70"/>
      <c r="IQ71" s="70"/>
      <c r="IR71" s="70"/>
      <c r="IS71" s="70"/>
      <c r="IT71" s="70"/>
      <c r="IU71" s="70"/>
      <c r="IV71" s="70"/>
    </row>
    <row r="72" spans="1:256" ht="32.25" customHeight="1" x14ac:dyDescent="0.15">
      <c r="A72" s="80"/>
    </row>
    <row r="73" spans="1:256" hidden="1" x14ac:dyDescent="0.15">
      <c r="A73" s="80"/>
    </row>
    <row r="74" spans="1:256" s="82" customFormat="1" ht="23.25" customHeight="1" x14ac:dyDescent="0.15">
      <c r="A74" s="25"/>
      <c r="B74" s="25"/>
      <c r="C74" s="25"/>
      <c r="D74" s="25"/>
      <c r="E74" s="25"/>
    </row>
    <row r="75" spans="1:256" s="82" customFormat="1" ht="94.5" customHeight="1" x14ac:dyDescent="0.15">
      <c r="A75" s="25"/>
      <c r="B75" s="25"/>
      <c r="C75" s="25"/>
      <c r="D75" s="25"/>
      <c r="E75" s="25"/>
    </row>
    <row r="76" spans="1:256" s="82" customFormat="1" ht="13.5" customHeight="1" x14ac:dyDescent="0.15">
      <c r="A76" s="25"/>
      <c r="B76" s="25"/>
      <c r="C76" s="25"/>
      <c r="D76" s="25"/>
      <c r="E76" s="25"/>
    </row>
    <row r="77" spans="1:256" s="82" customFormat="1" ht="16.5" customHeight="1" x14ac:dyDescent="0.15">
      <c r="A77" s="25"/>
      <c r="B77" s="25"/>
      <c r="C77" s="25"/>
      <c r="D77" s="25"/>
      <c r="E77" s="25"/>
    </row>
    <row r="78" spans="1:256" s="82" customFormat="1" ht="27.75" customHeight="1" x14ac:dyDescent="0.15">
      <c r="A78" s="25"/>
      <c r="B78" s="25"/>
      <c r="C78" s="25"/>
      <c r="D78" s="25"/>
      <c r="E78" s="25"/>
    </row>
    <row r="79" spans="1:256" s="82" customFormat="1" ht="13.5" customHeight="1" x14ac:dyDescent="0.15">
      <c r="A79" s="25"/>
      <c r="B79" s="25"/>
      <c r="C79" s="25"/>
      <c r="D79" s="25"/>
      <c r="E79" s="25"/>
    </row>
    <row r="80" spans="1:256" s="82" customFormat="1" ht="27" customHeight="1" x14ac:dyDescent="0.15">
      <c r="A80" s="25"/>
      <c r="B80" s="25"/>
      <c r="C80" s="25"/>
      <c r="D80" s="25"/>
      <c r="E80" s="25"/>
    </row>
    <row r="81" spans="1:5" s="82" customFormat="1" ht="12.75" customHeight="1" x14ac:dyDescent="0.15">
      <c r="A81" s="25"/>
      <c r="B81" s="25"/>
      <c r="C81" s="25"/>
      <c r="D81" s="25"/>
      <c r="E81" s="25"/>
    </row>
    <row r="82" spans="1:5" s="82" customFormat="1" ht="12.75" customHeight="1" x14ac:dyDescent="0.15">
      <c r="A82" s="25"/>
      <c r="B82" s="25"/>
      <c r="C82" s="25"/>
      <c r="D82" s="25"/>
      <c r="E82" s="25"/>
    </row>
    <row r="83" spans="1:5" s="82" customFormat="1" ht="12.75" customHeight="1" x14ac:dyDescent="0.15">
      <c r="A83" s="25"/>
      <c r="B83" s="25"/>
      <c r="C83" s="25"/>
      <c r="D83" s="25"/>
      <c r="E83" s="25"/>
    </row>
    <row r="84" spans="1:5" x14ac:dyDescent="0.15">
      <c r="A84" s="25"/>
    </row>
    <row r="85" spans="1:5" ht="30.75" customHeight="1" x14ac:dyDescent="0.15">
      <c r="A85" s="25"/>
    </row>
    <row r="86" spans="1:5" ht="18" customHeight="1" x14ac:dyDescent="0.15">
      <c r="A86" s="25"/>
    </row>
    <row r="87" spans="1:5" ht="88.5" customHeight="1" x14ac:dyDescent="0.15">
      <c r="A87" s="25"/>
    </row>
    <row r="88" spans="1:5" ht="59.25" customHeight="1" x14ac:dyDescent="0.15">
      <c r="A88" s="25"/>
    </row>
    <row r="89" spans="1:5" x14ac:dyDescent="0.15"/>
    <row r="91" spans="1:5" ht="65.25" hidden="1" customHeight="1" x14ac:dyDescent="0.15"/>
    <row r="92" spans="1:5" ht="51.75" hidden="1" customHeight="1" x14ac:dyDescent="0.15"/>
    <row r="93" spans="1:5" x14ac:dyDescent="0.15"/>
    <row r="94" spans="1:5" x14ac:dyDescent="0.15"/>
    <row r="95" spans="1:5" x14ac:dyDescent="0.15"/>
    <row r="96" spans="1:5" x14ac:dyDescent="0.15"/>
    <row r="97" x14ac:dyDescent="0.15"/>
    <row r="98" x14ac:dyDescent="0.15"/>
    <row r="99" x14ac:dyDescent="0.15"/>
    <row r="100" x14ac:dyDescent="0.15"/>
    <row r="101" x14ac:dyDescent="0.15"/>
    <row r="102" x14ac:dyDescent="0.15"/>
    <row r="103" x14ac:dyDescent="0.15"/>
    <row r="104" x14ac:dyDescent="0.15"/>
    <row r="105" x14ac:dyDescent="0.15"/>
    <row r="106" x14ac:dyDescent="0.15"/>
    <row r="107" x14ac:dyDescent="0.15"/>
    <row r="108" x14ac:dyDescent="0.15"/>
    <row r="109" x14ac:dyDescent="0.15"/>
    <row r="110" x14ac:dyDescent="0.15"/>
    <row r="111" x14ac:dyDescent="0.15"/>
    <row r="112" x14ac:dyDescent="0.15"/>
    <row r="113" x14ac:dyDescent="0.15"/>
    <row r="114" x14ac:dyDescent="0.15"/>
    <row r="115" x14ac:dyDescent="0.15"/>
    <row r="116" x14ac:dyDescent="0.15"/>
    <row r="117" x14ac:dyDescent="0.15"/>
    <row r="118" x14ac:dyDescent="0.15"/>
    <row r="119" x14ac:dyDescent="0.15"/>
    <row r="120" x14ac:dyDescent="0.15"/>
    <row r="121" x14ac:dyDescent="0.15"/>
    <row r="122" x14ac:dyDescent="0.15"/>
    <row r="123" x14ac:dyDescent="0.15"/>
    <row r="124" x14ac:dyDescent="0.15"/>
    <row r="125" x14ac:dyDescent="0.15"/>
    <row r="126" x14ac:dyDescent="0.15"/>
    <row r="127" x14ac:dyDescent="0.15"/>
    <row r="128" x14ac:dyDescent="0.15"/>
    <row r="129" x14ac:dyDescent="0.15"/>
    <row r="130" x14ac:dyDescent="0.15"/>
    <row r="131" x14ac:dyDescent="0.15"/>
    <row r="132" x14ac:dyDescent="0.15"/>
    <row r="133" x14ac:dyDescent="0.15"/>
    <row r="134" x14ac:dyDescent="0.15"/>
    <row r="135" x14ac:dyDescent="0.15"/>
    <row r="136" x14ac:dyDescent="0.15"/>
    <row r="137" x14ac:dyDescent="0.15"/>
    <row r="138" x14ac:dyDescent="0.15"/>
    <row r="139" x14ac:dyDescent="0.15"/>
    <row r="140" x14ac:dyDescent="0.15"/>
    <row r="141" x14ac:dyDescent="0.15"/>
    <row r="142" x14ac:dyDescent="0.15"/>
    <row r="143" x14ac:dyDescent="0.15"/>
    <row r="144" x14ac:dyDescent="0.15"/>
    <row r="145" x14ac:dyDescent="0.15"/>
    <row r="146" x14ac:dyDescent="0.15"/>
    <row r="147" x14ac:dyDescent="0.15"/>
    <row r="148" x14ac:dyDescent="0.15"/>
    <row r="149" x14ac:dyDescent="0.15"/>
    <row r="150" x14ac:dyDescent="0.15"/>
    <row r="151" x14ac:dyDescent="0.15"/>
    <row r="152" x14ac:dyDescent="0.15"/>
    <row r="153" x14ac:dyDescent="0.15"/>
    <row r="154" x14ac:dyDescent="0.15"/>
    <row r="155" x14ac:dyDescent="0.15"/>
    <row r="156" x14ac:dyDescent="0.15"/>
    <row r="157" x14ac:dyDescent="0.15"/>
    <row r="158" x14ac:dyDescent="0.15"/>
    <row r="159" x14ac:dyDescent="0.15"/>
  </sheetData>
  <mergeCells count="33">
    <mergeCell ref="B26:F26"/>
    <mergeCell ref="B29:F29"/>
    <mergeCell ref="B61:B62"/>
    <mergeCell ref="B55:IV57"/>
    <mergeCell ref="B54:F54"/>
    <mergeCell ref="B30:C30"/>
    <mergeCell ref="B31:C31"/>
    <mergeCell ref="B28:F28"/>
    <mergeCell ref="B58:F58"/>
    <mergeCell ref="B36:C36"/>
    <mergeCell ref="B37:C37"/>
    <mergeCell ref="B38:C38"/>
    <mergeCell ref="B39:C39"/>
    <mergeCell ref="B33:C33"/>
    <mergeCell ref="B35:C35"/>
    <mergeCell ref="B32:C32"/>
    <mergeCell ref="B34:C34"/>
    <mergeCell ref="E61:E62"/>
    <mergeCell ref="C61:C62"/>
    <mergeCell ref="D61:D62"/>
    <mergeCell ref="B60:F60"/>
    <mergeCell ref="A1:F1"/>
    <mergeCell ref="B3:F3"/>
    <mergeCell ref="C6:D6"/>
    <mergeCell ref="E6:F6"/>
    <mergeCell ref="B25:F25"/>
    <mergeCell ref="B4:F4"/>
    <mergeCell ref="B5:F5"/>
    <mergeCell ref="B6:B7"/>
    <mergeCell ref="F61:F62"/>
    <mergeCell ref="B59:F59"/>
    <mergeCell ref="B40:C40"/>
    <mergeCell ref="B27:F27"/>
  </mergeCells>
  <phoneticPr fontId="0" type="noConversion"/>
  <hyperlinks>
    <hyperlink ref="B5:F5" r:id="rId1" display="Note: Report students formerly designated as “first professional” in the graduate cells. For information on reporting study abroad students please see this link. " xr:uid="{00000000-0004-0000-0100-000000000000}"/>
  </hyperlinks>
  <pageMargins left="0.75" right="0.75" top="1" bottom="1" header="0.5" footer="0.5"/>
  <pageSetup scale="75" orientation="portrait" r:id="rId2"/>
  <headerFooter alignWithMargins="0">
    <oddHeader>&amp;LCommon Data Set 2021-2022</oddHeader>
    <oddFooter>&amp;LCDS-B&amp;RPage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387"/>
  <sheetViews>
    <sheetView tabSelected="1" showRuler="0" topLeftCell="A318" zoomScaleNormal="100" zoomScalePageLayoutView="85" workbookViewId="0">
      <selection activeCell="E335" sqref="E335"/>
    </sheetView>
  </sheetViews>
  <sheetFormatPr baseColWidth="10" defaultColWidth="0" defaultRowHeight="13" zeroHeight="1" x14ac:dyDescent="0.15"/>
  <cols>
    <col min="1" max="1" width="4.5" style="2" customWidth="1"/>
    <col min="2" max="2" width="29" style="1" customWidth="1"/>
    <col min="3" max="6" width="14.83203125" style="1" customWidth="1"/>
    <col min="7" max="7" width="8.5" style="1" customWidth="1"/>
    <col min="8" max="8" width="0.83203125" style="1" customWidth="1"/>
    <col min="9" max="16384" width="0" style="1" hidden="1"/>
  </cols>
  <sheetData>
    <row r="1" spans="1:6" ht="18" x14ac:dyDescent="0.15">
      <c r="A1" s="429" t="s">
        <v>263</v>
      </c>
      <c r="B1" s="500"/>
      <c r="C1" s="500"/>
      <c r="D1" s="500"/>
      <c r="E1" s="500"/>
      <c r="F1" s="500"/>
    </row>
    <row r="2" spans="1:6" ht="16" x14ac:dyDescent="0.2">
      <c r="B2" s="62" t="s">
        <v>626</v>
      </c>
    </row>
    <row r="3" spans="1:6" x14ac:dyDescent="0.15">
      <c r="A3" s="510" t="s">
        <v>386</v>
      </c>
      <c r="B3" s="439" t="s">
        <v>876</v>
      </c>
      <c r="C3" s="512"/>
      <c r="D3" s="512"/>
      <c r="E3" s="512"/>
      <c r="F3" s="512"/>
    </row>
    <row r="4" spans="1:6" ht="19.5" customHeight="1" x14ac:dyDescent="0.15">
      <c r="A4" s="511"/>
      <c r="B4" s="512"/>
      <c r="C4" s="512"/>
      <c r="D4" s="512"/>
      <c r="E4" s="512"/>
      <c r="F4" s="512"/>
    </row>
    <row r="5" spans="1:6" ht="15.75" customHeight="1" x14ac:dyDescent="0.15">
      <c r="A5" s="84"/>
      <c r="B5" s="450" t="s">
        <v>627</v>
      </c>
      <c r="C5" s="450"/>
      <c r="D5" s="450"/>
      <c r="E5" s="450"/>
      <c r="F5" s="450"/>
    </row>
    <row r="6" spans="1:6" ht="60" customHeight="1" x14ac:dyDescent="0.15">
      <c r="A6" s="85"/>
      <c r="B6" s="476" t="s">
        <v>653</v>
      </c>
      <c r="C6" s="476"/>
      <c r="D6" s="476"/>
      <c r="E6" s="476"/>
      <c r="F6" s="476"/>
    </row>
    <row r="7" spans="1:6" ht="24" customHeight="1" x14ac:dyDescent="0.15">
      <c r="B7" s="476" t="s">
        <v>628</v>
      </c>
      <c r="C7" s="476"/>
      <c r="D7" s="476"/>
      <c r="E7" s="476"/>
      <c r="F7" s="476"/>
    </row>
    <row r="8" spans="1:6" x14ac:dyDescent="0.15">
      <c r="A8" s="3"/>
      <c r="B8" s="462" t="s">
        <v>214</v>
      </c>
      <c r="C8" s="463"/>
      <c r="D8" s="501"/>
      <c r="E8" s="21">
        <f>3794+652</f>
        <v>4446</v>
      </c>
    </row>
    <row r="9" spans="1:6" x14ac:dyDescent="0.15">
      <c r="A9" s="3"/>
      <c r="B9" s="481" t="s">
        <v>215</v>
      </c>
      <c r="C9" s="482"/>
      <c r="D9" s="483"/>
      <c r="E9" s="22">
        <f>5449+702</f>
        <v>6151</v>
      </c>
    </row>
    <row r="10" spans="1:6" x14ac:dyDescent="0.15">
      <c r="A10" s="3"/>
      <c r="B10" s="15"/>
      <c r="C10" s="86"/>
      <c r="D10" s="86"/>
      <c r="E10" s="15"/>
    </row>
    <row r="11" spans="1:6" x14ac:dyDescent="0.15">
      <c r="A11" s="3"/>
      <c r="B11" s="481" t="s">
        <v>216</v>
      </c>
      <c r="C11" s="482"/>
      <c r="D11" s="483"/>
      <c r="E11" s="22">
        <v>1358</v>
      </c>
    </row>
    <row r="12" spans="1:6" x14ac:dyDescent="0.15">
      <c r="A12" s="3"/>
      <c r="B12" s="481" t="s">
        <v>461</v>
      </c>
      <c r="C12" s="482"/>
      <c r="D12" s="483"/>
      <c r="E12" s="22">
        <v>2281</v>
      </c>
    </row>
    <row r="13" spans="1:6" x14ac:dyDescent="0.15">
      <c r="A13" s="3"/>
      <c r="B13" s="15"/>
      <c r="C13" s="9"/>
      <c r="D13" s="9"/>
      <c r="E13" s="15"/>
    </row>
    <row r="14" spans="1:6" x14ac:dyDescent="0.15">
      <c r="A14" s="3"/>
      <c r="B14" s="481" t="s">
        <v>454</v>
      </c>
      <c r="C14" s="482"/>
      <c r="D14" s="483"/>
      <c r="E14" s="22">
        <v>369</v>
      </c>
    </row>
    <row r="15" spans="1:6" x14ac:dyDescent="0.15">
      <c r="A15" s="3"/>
      <c r="B15" s="504" t="s">
        <v>455</v>
      </c>
      <c r="C15" s="482"/>
      <c r="D15" s="483"/>
      <c r="E15" s="22"/>
    </row>
    <row r="16" spans="1:6" x14ac:dyDescent="0.15">
      <c r="A16" s="3"/>
      <c r="B16" s="15"/>
      <c r="C16" s="9"/>
      <c r="D16" s="9"/>
      <c r="E16" s="15"/>
    </row>
    <row r="17" spans="1:6" x14ac:dyDescent="0.15">
      <c r="A17" s="3"/>
      <c r="B17" s="505" t="s">
        <v>456</v>
      </c>
      <c r="C17" s="482"/>
      <c r="D17" s="483"/>
      <c r="E17" s="22">
        <v>495</v>
      </c>
    </row>
    <row r="18" spans="1:6" x14ac:dyDescent="0.15">
      <c r="A18" s="3"/>
      <c r="B18" s="504" t="s">
        <v>457</v>
      </c>
      <c r="C18" s="482"/>
      <c r="D18" s="483"/>
      <c r="E18" s="22"/>
    </row>
    <row r="19" spans="1:6" x14ac:dyDescent="0.15"/>
    <row r="20" spans="1:6" ht="18" customHeight="1" x14ac:dyDescent="0.15">
      <c r="A20" s="3" t="s">
        <v>387</v>
      </c>
      <c r="B20" s="469" t="s">
        <v>629</v>
      </c>
      <c r="C20" s="439"/>
      <c r="D20" s="439"/>
      <c r="E20" s="439"/>
      <c r="F20" s="487"/>
    </row>
    <row r="21" spans="1:6" ht="16.5" customHeight="1" x14ac:dyDescent="0.15">
      <c r="A21" s="3"/>
      <c r="B21" s="476" t="s">
        <v>839</v>
      </c>
      <c r="C21" s="476"/>
      <c r="D21" s="476"/>
      <c r="E21" s="476"/>
      <c r="F21" s="476"/>
    </row>
    <row r="22" spans="1:6" ht="13.5" customHeight="1" x14ac:dyDescent="0.15">
      <c r="A22" s="3"/>
      <c r="B22" s="78"/>
      <c r="C22" s="78"/>
      <c r="D22" s="78"/>
      <c r="E22" s="78"/>
      <c r="F22" s="78"/>
    </row>
    <row r="23" spans="1:6" x14ac:dyDescent="0.15">
      <c r="A23" s="3"/>
      <c r="B23" s="87"/>
      <c r="C23" s="88"/>
      <c r="D23" s="89" t="s">
        <v>330</v>
      </c>
      <c r="E23" s="89" t="s">
        <v>331</v>
      </c>
    </row>
    <row r="24" spans="1:6" x14ac:dyDescent="0.15">
      <c r="A24" s="3"/>
      <c r="B24" s="493" t="s">
        <v>264</v>
      </c>
      <c r="C24" s="493"/>
      <c r="D24" s="22" t="s">
        <v>898</v>
      </c>
      <c r="E24" s="22"/>
    </row>
    <row r="25" spans="1:6" x14ac:dyDescent="0.15">
      <c r="A25" s="3"/>
      <c r="B25" s="90"/>
      <c r="C25" s="90"/>
      <c r="D25" s="91"/>
      <c r="E25" s="91"/>
    </row>
    <row r="26" spans="1:6" x14ac:dyDescent="0.15">
      <c r="A26" s="3"/>
      <c r="B26" s="506" t="s">
        <v>877</v>
      </c>
      <c r="C26" s="506"/>
      <c r="D26" s="506"/>
      <c r="E26" s="5"/>
      <c r="F26" s="9"/>
    </row>
    <row r="27" spans="1:6" x14ac:dyDescent="0.15">
      <c r="A27" s="3"/>
      <c r="B27" s="92"/>
      <c r="C27" s="92"/>
      <c r="D27" s="92"/>
      <c r="E27" s="93"/>
      <c r="F27" s="9"/>
    </row>
    <row r="28" spans="1:6" x14ac:dyDescent="0.15">
      <c r="A28" s="3"/>
      <c r="B28" s="477" t="s">
        <v>630</v>
      </c>
      <c r="C28" s="477"/>
      <c r="D28" s="477"/>
      <c r="E28" s="81" t="s">
        <v>73</v>
      </c>
      <c r="F28" s="9"/>
    </row>
    <row r="29" spans="1:6" x14ac:dyDescent="0.15">
      <c r="A29" s="3"/>
      <c r="B29" s="504" t="s">
        <v>631</v>
      </c>
      <c r="C29" s="507"/>
      <c r="D29" s="508"/>
      <c r="E29" s="22">
        <v>1491</v>
      </c>
      <c r="F29" s="9"/>
    </row>
    <row r="30" spans="1:6" x14ac:dyDescent="0.15">
      <c r="A30" s="3"/>
      <c r="B30" s="509" t="s">
        <v>632</v>
      </c>
      <c r="C30" s="509"/>
      <c r="D30" s="509"/>
      <c r="E30" s="22">
        <v>1368</v>
      </c>
      <c r="F30" s="9"/>
    </row>
    <row r="31" spans="1:6" x14ac:dyDescent="0.15">
      <c r="A31" s="3"/>
      <c r="B31" s="509" t="s">
        <v>633</v>
      </c>
      <c r="C31" s="509"/>
      <c r="D31" s="509"/>
      <c r="E31" s="22">
        <v>100</v>
      </c>
    </row>
    <row r="32" spans="1:6" x14ac:dyDescent="0.15">
      <c r="A32" s="3"/>
      <c r="B32" s="472"/>
      <c r="C32" s="473"/>
      <c r="D32" s="473"/>
      <c r="E32" s="94"/>
      <c r="F32" s="91"/>
    </row>
    <row r="33" spans="1:6" x14ac:dyDescent="0.15">
      <c r="A33" s="3"/>
      <c r="B33" s="95" t="s">
        <v>409</v>
      </c>
      <c r="C33" s="15"/>
      <c r="D33" s="89" t="s">
        <v>330</v>
      </c>
      <c r="E33" s="91" t="s">
        <v>331</v>
      </c>
    </row>
    <row r="34" spans="1:6" x14ac:dyDescent="0.15">
      <c r="A34" s="3"/>
      <c r="B34" s="494" t="s">
        <v>410</v>
      </c>
      <c r="C34" s="495"/>
      <c r="D34" s="22"/>
      <c r="E34" s="22" t="s">
        <v>898</v>
      </c>
    </row>
    <row r="35" spans="1:6" x14ac:dyDescent="0.15">
      <c r="A35" s="3"/>
      <c r="B35" s="494" t="s">
        <v>411</v>
      </c>
      <c r="C35" s="495"/>
      <c r="D35" s="22"/>
      <c r="E35" s="22"/>
    </row>
    <row r="36" spans="1:6" x14ac:dyDescent="0.15">
      <c r="B36" s="16"/>
      <c r="C36" s="16"/>
      <c r="D36" s="16"/>
    </row>
    <row r="37" spans="1:6" ht="16" x14ac:dyDescent="0.2">
      <c r="A37" s="96"/>
      <c r="B37" s="62" t="s">
        <v>634</v>
      </c>
    </row>
    <row r="38" spans="1:6" ht="12.75" customHeight="1" x14ac:dyDescent="0.2">
      <c r="A38" s="96"/>
      <c r="B38" s="62"/>
    </row>
    <row r="39" spans="1:6" x14ac:dyDescent="0.15">
      <c r="A39" s="3" t="s">
        <v>385</v>
      </c>
      <c r="B39" s="19" t="s">
        <v>431</v>
      </c>
    </row>
    <row r="40" spans="1:6" ht="33.75" customHeight="1" x14ac:dyDescent="0.15">
      <c r="A40" s="3"/>
      <c r="B40" s="527" t="s">
        <v>635</v>
      </c>
      <c r="C40" s="527"/>
      <c r="D40" s="527"/>
      <c r="E40" s="527"/>
      <c r="F40" s="527"/>
    </row>
    <row r="41" spans="1:6" ht="14.25" customHeight="1" x14ac:dyDescent="0.15">
      <c r="A41" s="22"/>
      <c r="B41" s="528" t="s">
        <v>265</v>
      </c>
      <c r="C41" s="529"/>
      <c r="D41" s="529"/>
      <c r="F41" s="9"/>
    </row>
    <row r="42" spans="1:6" ht="14.25" customHeight="1" x14ac:dyDescent="0.15">
      <c r="A42" s="22" t="s">
        <v>898</v>
      </c>
      <c r="B42" s="530" t="s">
        <v>296</v>
      </c>
      <c r="C42" s="531"/>
      <c r="D42" s="531"/>
      <c r="F42" s="9"/>
    </row>
    <row r="43" spans="1:6" ht="13.5" customHeight="1" x14ac:dyDescent="0.15">
      <c r="A43" s="22"/>
      <c r="B43" s="528" t="s">
        <v>297</v>
      </c>
      <c r="C43" s="529"/>
      <c r="D43" s="529"/>
      <c r="F43" s="9"/>
    </row>
    <row r="44" spans="1:6" x14ac:dyDescent="0.15"/>
    <row r="45" spans="1:6" ht="30" customHeight="1" x14ac:dyDescent="0.15">
      <c r="A45" s="3" t="s">
        <v>388</v>
      </c>
      <c r="B45" s="489" t="s">
        <v>543</v>
      </c>
      <c r="C45" s="489"/>
      <c r="D45" s="489"/>
      <c r="E45" s="489"/>
      <c r="F45" s="487"/>
    </row>
    <row r="46" spans="1:6" x14ac:dyDescent="0.15">
      <c r="A46" s="22" t="s">
        <v>898</v>
      </c>
      <c r="B46" s="486" t="s">
        <v>298</v>
      </c>
      <c r="C46" s="486"/>
      <c r="D46" s="91"/>
      <c r="F46" s="9"/>
    </row>
    <row r="47" spans="1:6" x14ac:dyDescent="0.15">
      <c r="A47" s="22"/>
      <c r="B47" s="492" t="s">
        <v>299</v>
      </c>
      <c r="C47" s="486"/>
      <c r="D47" s="91"/>
      <c r="F47" s="9"/>
    </row>
    <row r="48" spans="1:6" ht="12.75" customHeight="1" x14ac:dyDescent="0.15">
      <c r="A48" s="22"/>
      <c r="B48" s="486" t="s">
        <v>300</v>
      </c>
      <c r="C48" s="486"/>
      <c r="D48" s="91"/>
      <c r="F48" s="9"/>
    </row>
    <row r="49" spans="1:6" x14ac:dyDescent="0.15"/>
    <row r="50" spans="1:6" ht="54.75" customHeight="1" x14ac:dyDescent="0.15">
      <c r="A50" s="3" t="s">
        <v>389</v>
      </c>
      <c r="B50" s="469" t="s">
        <v>636</v>
      </c>
      <c r="C50" s="439"/>
      <c r="D50" s="439"/>
      <c r="E50" s="439"/>
      <c r="F50" s="487"/>
    </row>
    <row r="51" spans="1:6" ht="26" x14ac:dyDescent="0.15">
      <c r="A51" s="3"/>
      <c r="B51" s="97"/>
      <c r="C51" s="98" t="s">
        <v>544</v>
      </c>
      <c r="D51" s="99" t="s">
        <v>545</v>
      </c>
      <c r="E51" s="100"/>
      <c r="F51" s="5"/>
    </row>
    <row r="52" spans="1:6" x14ac:dyDescent="0.15">
      <c r="A52" s="3"/>
      <c r="B52" s="101" t="s">
        <v>546</v>
      </c>
      <c r="C52" s="22"/>
      <c r="D52" s="23"/>
      <c r="F52" s="5"/>
    </row>
    <row r="53" spans="1:6" x14ac:dyDescent="0.15">
      <c r="A53" s="3"/>
      <c r="B53" s="101" t="s">
        <v>547</v>
      </c>
      <c r="C53" s="22">
        <v>4</v>
      </c>
      <c r="D53" s="23"/>
      <c r="F53" s="5"/>
    </row>
    <row r="54" spans="1:6" x14ac:dyDescent="0.15">
      <c r="A54" s="3"/>
      <c r="B54" s="101" t="s">
        <v>548</v>
      </c>
      <c r="C54" s="22">
        <v>3</v>
      </c>
      <c r="D54" s="23"/>
      <c r="F54" s="5"/>
    </row>
    <row r="55" spans="1:6" x14ac:dyDescent="0.15">
      <c r="A55" s="3"/>
      <c r="B55" s="101" t="s">
        <v>549</v>
      </c>
      <c r="C55" s="22">
        <v>3</v>
      </c>
      <c r="D55" s="23"/>
      <c r="F55" s="5"/>
    </row>
    <row r="56" spans="1:6" ht="28" x14ac:dyDescent="0.15">
      <c r="A56" s="3"/>
      <c r="B56" s="102" t="s">
        <v>432</v>
      </c>
      <c r="C56" s="22"/>
      <c r="D56" s="23"/>
      <c r="F56" s="5"/>
    </row>
    <row r="57" spans="1:6" x14ac:dyDescent="0.15">
      <c r="A57" s="3"/>
      <c r="B57" s="101" t="s">
        <v>550</v>
      </c>
      <c r="C57" s="22">
        <v>3</v>
      </c>
      <c r="D57" s="23"/>
      <c r="F57" s="5"/>
    </row>
    <row r="58" spans="1:6" x14ac:dyDescent="0.15">
      <c r="A58" s="3"/>
      <c r="B58" s="101" t="s">
        <v>551</v>
      </c>
      <c r="C58" s="22">
        <v>2</v>
      </c>
      <c r="D58" s="23"/>
      <c r="F58" s="5"/>
    </row>
    <row r="59" spans="1:6" x14ac:dyDescent="0.15">
      <c r="A59" s="3"/>
      <c r="B59" s="101" t="s">
        <v>552</v>
      </c>
      <c r="C59" s="22" t="s">
        <v>913</v>
      </c>
      <c r="D59" s="23"/>
      <c r="F59" s="5"/>
    </row>
    <row r="60" spans="1:6" x14ac:dyDescent="0.15">
      <c r="A60" s="3"/>
      <c r="B60" s="103" t="s">
        <v>553</v>
      </c>
      <c r="C60" s="22"/>
      <c r="D60" s="23"/>
      <c r="F60" s="5"/>
    </row>
    <row r="61" spans="1:6" x14ac:dyDescent="0.15">
      <c r="A61" s="3"/>
      <c r="B61" s="104" t="s">
        <v>261</v>
      </c>
      <c r="C61" s="23"/>
      <c r="D61" s="23"/>
      <c r="F61" s="5"/>
    </row>
    <row r="62" spans="1:6" x14ac:dyDescent="0.15">
      <c r="A62" s="3"/>
      <c r="B62" s="104" t="s">
        <v>262</v>
      </c>
      <c r="C62" s="23"/>
      <c r="D62" s="23"/>
      <c r="F62" s="5"/>
    </row>
    <row r="63" spans="1:6" x14ac:dyDescent="0.15">
      <c r="A63" s="3"/>
      <c r="B63" s="105" t="s">
        <v>637</v>
      </c>
      <c r="C63" s="22"/>
      <c r="D63" s="23"/>
      <c r="F63" s="5"/>
    </row>
    <row r="64" spans="1:6" x14ac:dyDescent="0.15"/>
    <row r="65" spans="1:6" ht="16" x14ac:dyDescent="0.15">
      <c r="B65" s="106" t="s">
        <v>638</v>
      </c>
    </row>
    <row r="66" spans="1:6" ht="44.25" customHeight="1" x14ac:dyDescent="0.15">
      <c r="A66" s="3" t="s">
        <v>390</v>
      </c>
      <c r="B66" s="488" t="s">
        <v>639</v>
      </c>
      <c r="C66" s="489"/>
      <c r="D66" s="489"/>
      <c r="E66" s="489"/>
      <c r="F66" s="490"/>
    </row>
    <row r="67" spans="1:6" x14ac:dyDescent="0.15">
      <c r="A67" s="22"/>
      <c r="B67" s="502" t="s">
        <v>384</v>
      </c>
      <c r="C67" s="503"/>
      <c r="D67" s="503"/>
      <c r="E67" s="107"/>
      <c r="F67" s="9"/>
    </row>
    <row r="68" spans="1:6" ht="21" customHeight="1" x14ac:dyDescent="0.15">
      <c r="A68" s="3"/>
      <c r="B68" s="491" t="s">
        <v>312</v>
      </c>
      <c r="C68" s="491"/>
      <c r="D68" s="491"/>
      <c r="E68" s="107"/>
      <c r="F68" s="9"/>
    </row>
    <row r="69" spans="1:6" x14ac:dyDescent="0.15">
      <c r="A69" s="22"/>
      <c r="B69" s="535" t="s">
        <v>641</v>
      </c>
      <c r="C69" s="535"/>
      <c r="D69" s="535"/>
      <c r="E69" s="107"/>
      <c r="F69" s="9"/>
    </row>
    <row r="70" spans="1:6" x14ac:dyDescent="0.15">
      <c r="A70" s="22"/>
      <c r="B70" s="535" t="s">
        <v>640</v>
      </c>
      <c r="C70" s="535"/>
      <c r="D70" s="535"/>
      <c r="E70" s="107"/>
      <c r="F70" s="9"/>
    </row>
    <row r="71" spans="1:6" ht="14" x14ac:dyDescent="0.15">
      <c r="A71" s="22"/>
      <c r="B71" s="108" t="s">
        <v>582</v>
      </c>
      <c r="C71" s="109"/>
      <c r="D71" s="109"/>
      <c r="E71" s="110"/>
      <c r="F71" s="9"/>
    </row>
    <row r="72" spans="1:6" x14ac:dyDescent="0.15">
      <c r="B72" s="479"/>
      <c r="C72" s="479"/>
      <c r="D72" s="479"/>
      <c r="E72" s="479"/>
      <c r="F72" s="479"/>
    </row>
    <row r="73" spans="1:6" x14ac:dyDescent="0.15">
      <c r="B73" s="16"/>
      <c r="C73" s="16"/>
      <c r="D73" s="16"/>
    </row>
    <row r="74" spans="1:6" ht="28.5" customHeight="1" x14ac:dyDescent="0.15">
      <c r="A74" s="3" t="s">
        <v>391</v>
      </c>
      <c r="B74" s="484" t="s">
        <v>642</v>
      </c>
      <c r="C74" s="484"/>
      <c r="D74" s="484"/>
      <c r="E74" s="484"/>
      <c r="F74" s="485"/>
    </row>
    <row r="75" spans="1:6" ht="14" x14ac:dyDescent="0.15">
      <c r="A75" s="3"/>
      <c r="B75" s="111"/>
      <c r="C75" s="79" t="s">
        <v>554</v>
      </c>
      <c r="D75" s="79" t="s">
        <v>555</v>
      </c>
      <c r="E75" s="79" t="s">
        <v>556</v>
      </c>
      <c r="F75" s="79" t="s">
        <v>557</v>
      </c>
    </row>
    <row r="76" spans="1:6" ht="14" x14ac:dyDescent="0.15">
      <c r="A76" s="3"/>
      <c r="B76" s="112" t="s">
        <v>558</v>
      </c>
      <c r="C76" s="113"/>
      <c r="D76" s="113"/>
      <c r="E76" s="113"/>
      <c r="F76" s="114"/>
    </row>
    <row r="77" spans="1:6" ht="14" x14ac:dyDescent="0.15">
      <c r="A77" s="3"/>
      <c r="B77" s="115" t="s">
        <v>412</v>
      </c>
      <c r="C77" s="22" t="s">
        <v>898</v>
      </c>
      <c r="D77" s="22"/>
      <c r="E77" s="22"/>
      <c r="F77" s="22"/>
    </row>
    <row r="78" spans="1:6" x14ac:dyDescent="0.15">
      <c r="A78" s="3"/>
      <c r="B78" s="116" t="s">
        <v>559</v>
      </c>
      <c r="C78" s="22" t="s">
        <v>898</v>
      </c>
      <c r="D78" s="22"/>
      <c r="E78" s="22"/>
      <c r="F78" s="22"/>
    </row>
    <row r="79" spans="1:6" x14ac:dyDescent="0.15">
      <c r="A79" s="3"/>
      <c r="B79" s="104" t="s">
        <v>413</v>
      </c>
      <c r="C79" s="22" t="s">
        <v>898</v>
      </c>
      <c r="D79" s="22"/>
      <c r="E79" s="22"/>
      <c r="F79" s="22"/>
    </row>
    <row r="80" spans="1:6" x14ac:dyDescent="0.15">
      <c r="A80" s="3"/>
      <c r="B80" s="116" t="s">
        <v>561</v>
      </c>
      <c r="C80" s="22" t="s">
        <v>898</v>
      </c>
      <c r="D80" s="22"/>
      <c r="E80" s="22"/>
      <c r="F80" s="22"/>
    </row>
    <row r="81" spans="1:6" x14ac:dyDescent="0.15">
      <c r="A81" s="3"/>
      <c r="B81" s="117" t="s">
        <v>414</v>
      </c>
      <c r="C81" s="22"/>
      <c r="D81" s="22" t="s">
        <v>898</v>
      </c>
      <c r="E81" s="22"/>
      <c r="F81" s="22"/>
    </row>
    <row r="82" spans="1:6" x14ac:dyDescent="0.15">
      <c r="A82" s="3"/>
      <c r="B82" s="116" t="s">
        <v>560</v>
      </c>
      <c r="C82" s="22"/>
      <c r="D82" s="22" t="s">
        <v>898</v>
      </c>
      <c r="E82" s="22"/>
      <c r="F82" s="22"/>
    </row>
    <row r="83" spans="1:6" ht="14" x14ac:dyDescent="0.15">
      <c r="A83" s="3"/>
      <c r="B83" s="112" t="s">
        <v>562</v>
      </c>
      <c r="C83" s="113"/>
      <c r="D83" s="113"/>
      <c r="E83" s="113"/>
      <c r="F83" s="114"/>
    </row>
    <row r="84" spans="1:6" x14ac:dyDescent="0.15">
      <c r="A84" s="3"/>
      <c r="B84" s="116" t="s">
        <v>563</v>
      </c>
      <c r="C84" s="22"/>
      <c r="D84" s="22"/>
      <c r="E84" s="22" t="s">
        <v>898</v>
      </c>
      <c r="F84" s="22"/>
    </row>
    <row r="85" spans="1:6" x14ac:dyDescent="0.15">
      <c r="A85" s="3"/>
      <c r="B85" s="116" t="s">
        <v>564</v>
      </c>
      <c r="C85" s="22"/>
      <c r="D85" s="22"/>
      <c r="E85" s="22" t="s">
        <v>898</v>
      </c>
      <c r="F85" s="22"/>
    </row>
    <row r="86" spans="1:6" x14ac:dyDescent="0.15">
      <c r="A86" s="3"/>
      <c r="B86" s="116" t="s">
        <v>565</v>
      </c>
      <c r="C86" s="22"/>
      <c r="D86" s="22" t="s">
        <v>898</v>
      </c>
      <c r="E86" s="22"/>
      <c r="F86" s="22"/>
    </row>
    <row r="87" spans="1:6" x14ac:dyDescent="0.15">
      <c r="A87" s="3"/>
      <c r="B87" s="116" t="s">
        <v>566</v>
      </c>
      <c r="C87" s="22"/>
      <c r="D87" s="22" t="s">
        <v>898</v>
      </c>
      <c r="E87" s="22"/>
      <c r="F87" s="22"/>
    </row>
    <row r="88" spans="1:6" x14ac:dyDescent="0.15">
      <c r="A88" s="3"/>
      <c r="B88" s="117" t="s">
        <v>415</v>
      </c>
      <c r="C88" s="22"/>
      <c r="D88" s="22" t="s">
        <v>898</v>
      </c>
      <c r="E88" s="22"/>
      <c r="F88" s="22"/>
    </row>
    <row r="89" spans="1:6" x14ac:dyDescent="0.15">
      <c r="A89" s="3"/>
      <c r="B89" s="116" t="s">
        <v>567</v>
      </c>
      <c r="C89" s="22"/>
      <c r="D89" s="22" t="s">
        <v>898</v>
      </c>
      <c r="E89" s="22"/>
      <c r="F89" s="22"/>
    </row>
    <row r="90" spans="1:6" x14ac:dyDescent="0.15">
      <c r="A90" s="3"/>
      <c r="B90" s="116" t="s">
        <v>568</v>
      </c>
      <c r="C90" s="22"/>
      <c r="D90" s="22"/>
      <c r="E90" s="22"/>
      <c r="F90" s="22" t="s">
        <v>898</v>
      </c>
    </row>
    <row r="91" spans="1:6" x14ac:dyDescent="0.15">
      <c r="A91" s="3"/>
      <c r="B91" s="116" t="s">
        <v>569</v>
      </c>
      <c r="C91" s="22"/>
      <c r="D91" s="22"/>
      <c r="E91" s="22"/>
      <c r="F91" s="22" t="s">
        <v>898</v>
      </c>
    </row>
    <row r="92" spans="1:6" ht="13.5" customHeight="1" x14ac:dyDescent="0.15">
      <c r="A92" s="3"/>
      <c r="B92" s="118" t="s">
        <v>570</v>
      </c>
      <c r="C92" s="22"/>
      <c r="D92" s="22"/>
      <c r="E92" s="22"/>
      <c r="F92" s="22" t="s">
        <v>898</v>
      </c>
    </row>
    <row r="93" spans="1:6" x14ac:dyDescent="0.15">
      <c r="A93" s="3"/>
      <c r="B93" s="117" t="s">
        <v>416</v>
      </c>
      <c r="C93" s="22"/>
      <c r="D93" s="22"/>
      <c r="E93" s="22" t="s">
        <v>898</v>
      </c>
      <c r="F93" s="22"/>
    </row>
    <row r="94" spans="1:6" x14ac:dyDescent="0.15">
      <c r="A94" s="3"/>
      <c r="B94" s="116" t="s">
        <v>572</v>
      </c>
      <c r="C94" s="22"/>
      <c r="D94" s="22"/>
      <c r="E94" s="22" t="s">
        <v>898</v>
      </c>
      <c r="F94" s="22"/>
    </row>
    <row r="95" spans="1:6" x14ac:dyDescent="0.15">
      <c r="A95" s="3"/>
      <c r="B95" s="116" t="s">
        <v>573</v>
      </c>
      <c r="C95" s="22"/>
      <c r="D95" s="22"/>
      <c r="E95" s="22" t="s">
        <v>898</v>
      </c>
      <c r="F95" s="22"/>
    </row>
    <row r="96" spans="1:6" x14ac:dyDescent="0.15">
      <c r="A96" s="3"/>
      <c r="B96" s="117" t="s">
        <v>417</v>
      </c>
      <c r="C96" s="22"/>
      <c r="D96" s="22"/>
      <c r="E96" s="22" t="s">
        <v>898</v>
      </c>
      <c r="F96" s="22"/>
    </row>
    <row r="97" spans="1:8" x14ac:dyDescent="0.15"/>
    <row r="98" spans="1:8" ht="16" x14ac:dyDescent="0.2">
      <c r="B98" s="62" t="s">
        <v>643</v>
      </c>
    </row>
    <row r="99" spans="1:8" x14ac:dyDescent="0.15">
      <c r="A99" s="3"/>
      <c r="B99" s="119" t="s">
        <v>407</v>
      </c>
      <c r="C99" s="120"/>
      <c r="D99" s="120"/>
      <c r="E99" s="120"/>
      <c r="F99" s="120"/>
      <c r="G99" s="120"/>
      <c r="H99" s="121"/>
    </row>
    <row r="100" spans="1:8" x14ac:dyDescent="0.15">
      <c r="A100" s="3"/>
      <c r="B100" s="539"/>
      <c r="C100" s="540"/>
      <c r="D100" s="541"/>
      <c r="E100" s="89" t="s">
        <v>330</v>
      </c>
      <c r="F100" s="89" t="s">
        <v>331</v>
      </c>
      <c r="G100" s="120"/>
      <c r="H100" s="121"/>
    </row>
    <row r="101" spans="1:8" ht="39.75" customHeight="1" x14ac:dyDescent="0.15">
      <c r="A101" s="3"/>
      <c r="B101" s="532" t="s">
        <v>840</v>
      </c>
      <c r="C101" s="537"/>
      <c r="D101" s="538"/>
      <c r="E101" s="21" t="s">
        <v>898</v>
      </c>
      <c r="F101" s="122"/>
      <c r="G101" s="120"/>
      <c r="H101" s="120"/>
    </row>
    <row r="102" spans="1:8" ht="16.5" customHeight="1" x14ac:dyDescent="0.15">
      <c r="A102" s="3"/>
      <c r="B102" s="123"/>
      <c r="C102" s="11"/>
      <c r="D102" s="11"/>
      <c r="E102" s="124"/>
      <c r="F102" s="125"/>
      <c r="G102" s="120"/>
      <c r="H102" s="120"/>
    </row>
    <row r="103" spans="1:8" ht="26.25" customHeight="1" x14ac:dyDescent="0.15">
      <c r="A103" s="3" t="s">
        <v>408</v>
      </c>
      <c r="B103" s="546" t="s">
        <v>644</v>
      </c>
      <c r="C103" s="547"/>
      <c r="D103" s="547"/>
      <c r="E103" s="547"/>
      <c r="F103" s="548"/>
      <c r="G103" s="126"/>
      <c r="H103" s="126"/>
    </row>
    <row r="104" spans="1:8" ht="12.75" customHeight="1" x14ac:dyDescent="0.15">
      <c r="A104" s="3"/>
      <c r="B104" s="459"/>
      <c r="C104" s="542" t="s">
        <v>533</v>
      </c>
      <c r="D104" s="543"/>
      <c r="E104" s="543"/>
      <c r="F104" s="544"/>
      <c r="G104" s="545"/>
      <c r="H104" s="126"/>
    </row>
    <row r="105" spans="1:8" ht="24" customHeight="1" x14ac:dyDescent="0.15">
      <c r="A105" s="3"/>
      <c r="B105" s="460"/>
      <c r="C105" s="127" t="s">
        <v>298</v>
      </c>
      <c r="D105" s="127" t="s">
        <v>299</v>
      </c>
      <c r="E105" s="127" t="s">
        <v>540</v>
      </c>
      <c r="F105" s="128" t="s">
        <v>541</v>
      </c>
      <c r="G105" s="129" t="s">
        <v>534</v>
      </c>
      <c r="H105" s="126"/>
    </row>
    <row r="106" spans="1:8" ht="12.75" customHeight="1" x14ac:dyDescent="0.15">
      <c r="A106" s="3"/>
      <c r="B106" s="130" t="s">
        <v>445</v>
      </c>
      <c r="C106" s="21"/>
      <c r="D106" s="21"/>
      <c r="E106" s="21"/>
      <c r="F106" s="21" t="s">
        <v>898</v>
      </c>
      <c r="G106" s="131"/>
      <c r="H106" s="126"/>
    </row>
    <row r="107" spans="1:8" ht="12.75" customHeight="1" x14ac:dyDescent="0.15">
      <c r="A107" s="3"/>
      <c r="B107" s="130" t="s">
        <v>645</v>
      </c>
      <c r="C107" s="21"/>
      <c r="D107" s="21"/>
      <c r="E107" s="21"/>
      <c r="F107" s="21"/>
      <c r="G107" s="131"/>
      <c r="H107" s="126"/>
    </row>
    <row r="108" spans="1:8" ht="12.75" customHeight="1" x14ac:dyDescent="0.15">
      <c r="A108" s="3"/>
      <c r="B108" s="130" t="s">
        <v>646</v>
      </c>
      <c r="C108" s="21"/>
      <c r="D108" s="21"/>
      <c r="E108" s="21"/>
      <c r="F108" s="21"/>
      <c r="G108" s="131"/>
      <c r="H108" s="126"/>
    </row>
    <row r="109" spans="1:8" ht="28" x14ac:dyDescent="0.15">
      <c r="A109" s="3"/>
      <c r="B109" s="132" t="s">
        <v>446</v>
      </c>
      <c r="C109" s="21"/>
      <c r="D109" s="21"/>
      <c r="E109" s="21"/>
      <c r="F109" s="21"/>
      <c r="G109" s="131"/>
      <c r="H109" s="126"/>
    </row>
    <row r="110" spans="1:8" ht="14" x14ac:dyDescent="0.15">
      <c r="A110" s="3"/>
      <c r="B110" s="133" t="s">
        <v>441</v>
      </c>
      <c r="C110" s="21"/>
      <c r="D110" s="21"/>
      <c r="E110" s="21"/>
      <c r="F110" s="21"/>
      <c r="G110" s="131"/>
      <c r="H110" s="126"/>
    </row>
    <row r="111" spans="1:8" ht="12.75" customHeight="1" x14ac:dyDescent="0.15">
      <c r="A111" s="3"/>
      <c r="B111" s="134"/>
      <c r="C111" s="14"/>
      <c r="D111" s="14"/>
      <c r="E111" s="14"/>
      <c r="F111" s="14"/>
      <c r="G111" s="135"/>
      <c r="H111" s="126"/>
    </row>
    <row r="112" spans="1:8" ht="39" customHeight="1" x14ac:dyDescent="0.15">
      <c r="A112" s="136" t="s">
        <v>329</v>
      </c>
      <c r="B112" s="534" t="s">
        <v>647</v>
      </c>
      <c r="C112" s="534"/>
      <c r="D112" s="534"/>
      <c r="E112" s="534"/>
      <c r="F112" s="534"/>
      <c r="G112" s="534"/>
      <c r="H112" s="126"/>
    </row>
    <row r="113" spans="1:8" ht="12" customHeight="1" x14ac:dyDescent="0.15">
      <c r="A113" s="136"/>
      <c r="B113" s="137"/>
      <c r="C113" s="137"/>
      <c r="D113" s="137"/>
      <c r="E113" s="137"/>
      <c r="F113" s="137"/>
      <c r="G113" s="137"/>
      <c r="H113" s="126"/>
    </row>
    <row r="114" spans="1:8" s="141" customFormat="1" ht="14.25" customHeight="1" x14ac:dyDescent="0.15">
      <c r="A114" s="138"/>
      <c r="B114" s="536" t="s">
        <v>575</v>
      </c>
      <c r="C114" s="536"/>
      <c r="D114" s="536"/>
      <c r="E114" s="139"/>
      <c r="F114" s="137"/>
      <c r="G114" s="140"/>
      <c r="H114" s="126"/>
    </row>
    <row r="115" spans="1:8" s="141" customFormat="1" ht="12.75" customHeight="1" x14ac:dyDescent="0.15">
      <c r="A115" s="138"/>
      <c r="B115" s="536" t="s">
        <v>576</v>
      </c>
      <c r="C115" s="536"/>
      <c r="D115" s="536"/>
      <c r="E115" s="139"/>
      <c r="F115" s="137"/>
      <c r="G115" s="140"/>
      <c r="H115" s="126"/>
    </row>
    <row r="116" spans="1:8" s="141" customFormat="1" ht="12.75" customHeight="1" x14ac:dyDescent="0.15">
      <c r="A116" s="138" t="s">
        <v>898</v>
      </c>
      <c r="B116" s="536" t="s">
        <v>577</v>
      </c>
      <c r="C116" s="536"/>
      <c r="D116" s="536"/>
      <c r="E116" s="139"/>
      <c r="F116" s="137"/>
      <c r="G116" s="140"/>
      <c r="H116" s="126"/>
    </row>
    <row r="117" spans="1:8" s="141" customFormat="1" ht="12.75" customHeight="1" x14ac:dyDescent="0.15">
      <c r="A117" s="136"/>
      <c r="B117" s="123"/>
      <c r="C117" s="123"/>
      <c r="D117" s="123"/>
      <c r="E117" s="137"/>
      <c r="F117" s="137"/>
      <c r="G117" s="142"/>
      <c r="H117" s="126"/>
    </row>
    <row r="118" spans="1:8" s="141" customFormat="1" ht="12.75" customHeight="1" x14ac:dyDescent="0.15">
      <c r="A118" s="136" t="s">
        <v>329</v>
      </c>
      <c r="B118" s="532" t="s">
        <v>648</v>
      </c>
      <c r="C118" s="532"/>
      <c r="D118" s="532"/>
      <c r="E118" s="532"/>
      <c r="F118" s="532"/>
      <c r="G118" s="532"/>
      <c r="H118" s="126"/>
    </row>
    <row r="119" spans="1:8" s="141" customFormat="1" ht="12.75" customHeight="1" x14ac:dyDescent="0.15">
      <c r="A119" s="136"/>
      <c r="B119" s="532"/>
      <c r="C119" s="532"/>
      <c r="D119" s="532"/>
      <c r="E119" s="532"/>
      <c r="F119" s="532"/>
      <c r="G119" s="532"/>
      <c r="H119" s="126"/>
    </row>
    <row r="120" spans="1:8" s="141" customFormat="1" ht="12.75" customHeight="1" x14ac:dyDescent="0.15">
      <c r="A120" s="136"/>
      <c r="B120" s="532"/>
      <c r="C120" s="532"/>
      <c r="D120" s="532"/>
      <c r="E120" s="532"/>
      <c r="F120" s="532"/>
      <c r="G120" s="532"/>
      <c r="H120" s="126"/>
    </row>
    <row r="121" spans="1:8" s="141" customFormat="1" ht="12.75" customHeight="1" x14ac:dyDescent="0.15">
      <c r="A121" s="136"/>
      <c r="B121" s="143"/>
      <c r="C121" s="143"/>
      <c r="D121" s="143"/>
      <c r="E121" s="143"/>
      <c r="F121" s="143"/>
      <c r="G121" s="143"/>
      <c r="H121" s="126"/>
    </row>
    <row r="122" spans="1:8" s="141" customFormat="1" ht="12.75" customHeight="1" x14ac:dyDescent="0.15">
      <c r="A122" s="138"/>
      <c r="B122" s="480" t="s">
        <v>578</v>
      </c>
      <c r="C122" s="480"/>
      <c r="D122" s="480"/>
      <c r="E122" s="139"/>
      <c r="F122" s="137"/>
      <c r="G122" s="142"/>
      <c r="H122" s="126"/>
    </row>
    <row r="123" spans="1:8" s="141" customFormat="1" ht="12.75" customHeight="1" x14ac:dyDescent="0.15">
      <c r="A123" s="138"/>
      <c r="B123" s="480" t="s">
        <v>579</v>
      </c>
      <c r="C123" s="480"/>
      <c r="D123" s="480"/>
      <c r="E123" s="139"/>
      <c r="F123" s="137"/>
      <c r="G123" s="142"/>
      <c r="H123" s="126"/>
    </row>
    <row r="124" spans="1:8" s="141" customFormat="1" ht="12.75" customHeight="1" x14ac:dyDescent="0.15">
      <c r="A124" s="138" t="s">
        <v>898</v>
      </c>
      <c r="B124" s="480" t="s">
        <v>580</v>
      </c>
      <c r="C124" s="480"/>
      <c r="D124" s="480"/>
      <c r="E124" s="139"/>
      <c r="F124" s="137"/>
      <c r="G124" s="142"/>
      <c r="H124" s="126"/>
    </row>
    <row r="125" spans="1:8" s="141" customFormat="1" ht="12.75" customHeight="1" x14ac:dyDescent="0.15">
      <c r="A125" s="136"/>
      <c r="B125" s="123"/>
      <c r="C125" s="123"/>
      <c r="D125" s="123"/>
      <c r="E125" s="137"/>
      <c r="F125" s="13"/>
      <c r="G125" s="135"/>
      <c r="H125" s="126"/>
    </row>
    <row r="126" spans="1:8" s="141" customFormat="1" ht="12.75" customHeight="1" x14ac:dyDescent="0.15">
      <c r="A126" s="136" t="s">
        <v>306</v>
      </c>
      <c r="B126" s="532" t="s">
        <v>649</v>
      </c>
      <c r="C126" s="532"/>
      <c r="D126" s="532"/>
      <c r="E126" s="532"/>
      <c r="F126" s="532"/>
      <c r="G126" s="532"/>
      <c r="H126" s="126"/>
    </row>
    <row r="127" spans="1:8" s="141" customFormat="1" ht="12.75" customHeight="1" x14ac:dyDescent="0.15">
      <c r="A127" s="136"/>
      <c r="B127" s="123"/>
      <c r="C127" s="123"/>
      <c r="D127" s="123"/>
      <c r="E127" s="123"/>
      <c r="F127" s="123"/>
      <c r="G127" s="123"/>
      <c r="H127" s="126"/>
    </row>
    <row r="128" spans="1:8" s="141" customFormat="1" ht="12.75" customHeight="1" x14ac:dyDescent="0.15">
      <c r="A128" s="136"/>
      <c r="B128" s="123"/>
      <c r="C128" s="144" t="s">
        <v>70</v>
      </c>
      <c r="D128" s="144" t="s">
        <v>71</v>
      </c>
      <c r="E128" s="145"/>
      <c r="F128" s="145"/>
      <c r="G128" s="123"/>
      <c r="H128" s="126"/>
    </row>
    <row r="129" spans="1:8" s="141" customFormat="1" ht="13.5" customHeight="1" x14ac:dyDescent="0.15">
      <c r="A129" s="136"/>
      <c r="B129" s="146" t="s">
        <v>447</v>
      </c>
      <c r="C129" s="138"/>
      <c r="D129" s="138"/>
      <c r="E129" s="147"/>
      <c r="F129" s="147"/>
      <c r="G129" s="135"/>
      <c r="H129" s="126"/>
    </row>
    <row r="130" spans="1:8" s="141" customFormat="1" ht="12.75" customHeight="1" x14ac:dyDescent="0.15">
      <c r="A130" s="136"/>
      <c r="B130" s="146" t="s">
        <v>448</v>
      </c>
      <c r="C130" s="138"/>
      <c r="D130" s="138"/>
      <c r="E130" s="147"/>
      <c r="F130" s="147"/>
      <c r="G130" s="135"/>
      <c r="H130" s="126"/>
    </row>
    <row r="131" spans="1:8" s="141" customFormat="1" ht="15.75" customHeight="1" x14ac:dyDescent="0.15">
      <c r="A131" s="136"/>
      <c r="B131" s="146" t="s">
        <v>449</v>
      </c>
      <c r="C131" s="138"/>
      <c r="D131" s="138"/>
      <c r="E131" s="147"/>
      <c r="F131" s="147"/>
      <c r="G131" s="135"/>
      <c r="H131" s="126"/>
    </row>
    <row r="132" spans="1:8" s="141" customFormat="1" ht="12.75" customHeight="1" x14ac:dyDescent="0.15">
      <c r="A132" s="136"/>
      <c r="B132" s="88" t="s">
        <v>450</v>
      </c>
      <c r="C132" s="138"/>
      <c r="D132" s="148"/>
      <c r="E132" s="147"/>
      <c r="F132" s="147"/>
      <c r="G132" s="135"/>
      <c r="H132" s="126"/>
    </row>
    <row r="133" spans="1:8" s="141" customFormat="1" ht="28.5" customHeight="1" x14ac:dyDescent="0.15">
      <c r="A133" s="136"/>
      <c r="B133" s="66" t="s">
        <v>650</v>
      </c>
      <c r="C133" s="138"/>
      <c r="D133" s="138"/>
      <c r="E133" s="147"/>
      <c r="F133" s="147"/>
      <c r="G133" s="135"/>
      <c r="H133" s="126"/>
    </row>
    <row r="134" spans="1:8" s="141" customFormat="1" ht="15" customHeight="1" x14ac:dyDescent="0.15">
      <c r="A134" s="136"/>
      <c r="B134" s="88" t="s">
        <v>451</v>
      </c>
      <c r="C134" s="138"/>
      <c r="D134" s="138"/>
      <c r="E134" s="147"/>
      <c r="F134" s="147"/>
      <c r="G134" s="135"/>
      <c r="H134" s="126"/>
    </row>
    <row r="135" spans="1:8" s="141" customFormat="1" ht="12.75" customHeight="1" x14ac:dyDescent="0.15">
      <c r="A135" s="136"/>
      <c r="B135" s="88" t="s">
        <v>301</v>
      </c>
      <c r="C135" s="138"/>
      <c r="D135" s="138"/>
      <c r="E135" s="147"/>
      <c r="F135" s="147"/>
      <c r="G135" s="135"/>
      <c r="H135" s="126"/>
    </row>
    <row r="136" spans="1:8" s="141" customFormat="1" ht="12.75" customHeight="1" x14ac:dyDescent="0.15">
      <c r="A136" s="3"/>
      <c r="B136" s="134"/>
      <c r="C136" s="14"/>
      <c r="D136" s="14"/>
      <c r="E136" s="14"/>
      <c r="F136" s="14"/>
      <c r="G136" s="126"/>
      <c r="H136" s="126"/>
    </row>
    <row r="137" spans="1:8" x14ac:dyDescent="0.15">
      <c r="A137" s="3" t="s">
        <v>307</v>
      </c>
      <c r="B137" s="474" t="s">
        <v>841</v>
      </c>
      <c r="C137" s="473"/>
      <c r="D137" s="473"/>
      <c r="E137" s="473"/>
      <c r="F137" s="473"/>
      <c r="G137" s="126"/>
      <c r="H137" s="126"/>
    </row>
    <row r="138" spans="1:8" x14ac:dyDescent="0.15">
      <c r="A138" s="3"/>
      <c r="B138" s="87"/>
      <c r="C138" s="88"/>
      <c r="D138" s="88"/>
      <c r="E138" s="88"/>
      <c r="F138" s="88"/>
      <c r="G138" s="126"/>
      <c r="H138" s="126"/>
    </row>
    <row r="139" spans="1:8" x14ac:dyDescent="0.15">
      <c r="A139" s="22"/>
      <c r="B139" s="149" t="s">
        <v>330</v>
      </c>
      <c r="C139" s="91"/>
      <c r="D139" s="91"/>
      <c r="E139" s="15"/>
      <c r="F139" s="15"/>
      <c r="G139" s="126"/>
      <c r="H139" s="126"/>
    </row>
    <row r="140" spans="1:8" x14ac:dyDescent="0.15">
      <c r="A140" s="22"/>
      <c r="B140" s="150" t="s">
        <v>331</v>
      </c>
      <c r="C140" s="151"/>
      <c r="D140" s="151"/>
      <c r="E140" s="126"/>
      <c r="F140" s="126"/>
      <c r="G140" s="126"/>
      <c r="H140" s="126"/>
    </row>
    <row r="141" spans="1:8" x14ac:dyDescent="0.15">
      <c r="C141" s="152"/>
      <c r="D141" s="17"/>
      <c r="E141" s="5"/>
      <c r="F141" s="9"/>
      <c r="H141" s="126"/>
    </row>
    <row r="142" spans="1:8" ht="12.75" customHeight="1" x14ac:dyDescent="0.15">
      <c r="A142" s="3" t="s">
        <v>440</v>
      </c>
      <c r="B142" s="549" t="s">
        <v>444</v>
      </c>
      <c r="C142" s="549"/>
      <c r="D142" s="549"/>
      <c r="E142" s="549"/>
      <c r="F142" s="404">
        <v>44228</v>
      </c>
    </row>
    <row r="143" spans="1:8" ht="12" customHeight="1" x14ac:dyDescent="0.15">
      <c r="A143" s="3"/>
      <c r="B143" s="439" t="s">
        <v>443</v>
      </c>
      <c r="C143" s="439"/>
      <c r="D143" s="439"/>
      <c r="E143" s="439"/>
      <c r="F143" s="404">
        <v>44228</v>
      </c>
    </row>
    <row r="144" spans="1:8" ht="27" customHeight="1" x14ac:dyDescent="0.15">
      <c r="A144" s="3"/>
      <c r="B144" s="4"/>
      <c r="C144" s="4"/>
      <c r="D144" s="4"/>
      <c r="E144" s="154"/>
      <c r="F144" s="9"/>
    </row>
    <row r="145" spans="1:7" ht="13.5" customHeight="1" x14ac:dyDescent="0.15">
      <c r="A145" s="3" t="s">
        <v>442</v>
      </c>
      <c r="B145" s="439" t="s">
        <v>308</v>
      </c>
      <c r="C145" s="439"/>
      <c r="D145" s="550"/>
      <c r="E145" s="551"/>
      <c r="F145" s="552"/>
    </row>
    <row r="146" spans="1:7" ht="39.75" customHeight="1" x14ac:dyDescent="0.15">
      <c r="A146" s="3"/>
      <c r="B146" s="439"/>
      <c r="C146" s="439"/>
      <c r="D146" s="553"/>
      <c r="E146" s="554"/>
      <c r="F146" s="555"/>
    </row>
    <row r="147" spans="1:7" x14ac:dyDescent="0.15">
      <c r="A147" s="3"/>
      <c r="B147" s="155"/>
      <c r="C147" s="155"/>
      <c r="D147" s="155"/>
      <c r="E147" s="154"/>
      <c r="F147" s="9"/>
    </row>
    <row r="148" spans="1:7" ht="15.75" customHeight="1" x14ac:dyDescent="0.15">
      <c r="A148" s="10" t="s">
        <v>452</v>
      </c>
      <c r="B148" s="497" t="s">
        <v>651</v>
      </c>
      <c r="C148" s="497"/>
      <c r="D148" s="497"/>
      <c r="E148" s="497"/>
      <c r="F148" s="497"/>
      <c r="G148" s="126"/>
    </row>
    <row r="149" spans="1:7" ht="12.75" customHeight="1" x14ac:dyDescent="0.15">
      <c r="A149" s="156"/>
      <c r="B149" s="157" t="s">
        <v>6</v>
      </c>
      <c r="C149" s="158"/>
      <c r="D149" s="158"/>
      <c r="E149" s="159"/>
      <c r="F149" s="126"/>
    </row>
    <row r="150" spans="1:7" x14ac:dyDescent="0.15">
      <c r="A150" s="156"/>
      <c r="B150" s="480" t="s">
        <v>406</v>
      </c>
      <c r="C150" s="524"/>
      <c r="D150" s="524"/>
      <c r="E150" s="91"/>
      <c r="F150" s="126"/>
    </row>
    <row r="151" spans="1:7" ht="14" x14ac:dyDescent="0.15">
      <c r="A151" s="156"/>
      <c r="B151" s="157" t="s">
        <v>441</v>
      </c>
      <c r="C151" s="158"/>
      <c r="D151" s="158"/>
      <c r="E151" s="91"/>
    </row>
    <row r="152" spans="1:7" ht="14" x14ac:dyDescent="0.15">
      <c r="A152" s="156"/>
      <c r="B152" s="157" t="s">
        <v>7</v>
      </c>
      <c r="C152" s="158"/>
      <c r="D152" s="158"/>
      <c r="E152" s="91"/>
    </row>
    <row r="153" spans="1:7" ht="14" x14ac:dyDescent="0.15">
      <c r="A153" s="156"/>
      <c r="B153" s="109" t="s">
        <v>8</v>
      </c>
      <c r="C153" s="158"/>
      <c r="D153" s="158"/>
      <c r="E153" s="154"/>
      <c r="F153" s="9"/>
    </row>
    <row r="154" spans="1:7" ht="14" x14ac:dyDescent="0.15">
      <c r="A154" s="156"/>
      <c r="B154" s="157" t="s">
        <v>9</v>
      </c>
      <c r="C154" s="17"/>
      <c r="D154" s="17"/>
      <c r="E154" s="91"/>
    </row>
    <row r="155" spans="1:7" ht="14" x14ac:dyDescent="0.15">
      <c r="A155" s="156"/>
      <c r="B155" s="157" t="s">
        <v>10</v>
      </c>
      <c r="C155" s="496"/>
      <c r="D155" s="496"/>
      <c r="E155" s="496"/>
      <c r="F155" s="496"/>
    </row>
    <row r="156" spans="1:7" x14ac:dyDescent="0.15">
      <c r="A156" s="3"/>
      <c r="B156" s="4"/>
      <c r="C156" s="4"/>
      <c r="D156" s="4"/>
      <c r="E156" s="154"/>
      <c r="F156" s="9"/>
    </row>
    <row r="157" spans="1:7" x14ac:dyDescent="0.15">
      <c r="A157" s="3"/>
      <c r="B157" s="4"/>
      <c r="C157" s="4"/>
      <c r="D157" s="4"/>
      <c r="E157" s="154"/>
      <c r="F157" s="9"/>
    </row>
    <row r="158" spans="1:7" x14ac:dyDescent="0.15">
      <c r="A158" s="3"/>
      <c r="B158" s="4"/>
      <c r="C158" s="4"/>
      <c r="D158" s="4"/>
      <c r="E158" s="154"/>
      <c r="F158" s="9"/>
    </row>
    <row r="159" spans="1:7" x14ac:dyDescent="0.15">
      <c r="A159" s="3"/>
      <c r="B159" s="4"/>
      <c r="C159" s="4"/>
      <c r="D159" s="4"/>
      <c r="E159" s="154"/>
      <c r="F159" s="9"/>
    </row>
    <row r="160" spans="1:7" x14ac:dyDescent="0.15">
      <c r="A160" s="3"/>
      <c r="B160" s="4"/>
      <c r="C160" s="4"/>
      <c r="D160" s="4"/>
      <c r="E160" s="154"/>
      <c r="F160" s="9"/>
    </row>
    <row r="161" spans="1:6" x14ac:dyDescent="0.15">
      <c r="A161" s="3"/>
      <c r="B161" s="4"/>
      <c r="C161" s="4"/>
      <c r="D161" s="4"/>
      <c r="E161" s="154"/>
      <c r="F161" s="9"/>
    </row>
    <row r="162" spans="1:6" x14ac:dyDescent="0.15">
      <c r="A162" s="3"/>
      <c r="B162" s="4"/>
      <c r="C162" s="4"/>
      <c r="D162" s="4"/>
      <c r="E162" s="154"/>
      <c r="F162" s="9"/>
    </row>
    <row r="163" spans="1:6" x14ac:dyDescent="0.15">
      <c r="A163" s="3"/>
      <c r="B163" s="4"/>
      <c r="C163" s="4"/>
      <c r="D163" s="4"/>
      <c r="E163" s="154"/>
      <c r="F163" s="9"/>
    </row>
    <row r="164" spans="1:6" x14ac:dyDescent="0.15">
      <c r="A164" s="3"/>
      <c r="B164" s="4"/>
      <c r="C164" s="4"/>
      <c r="D164" s="4"/>
      <c r="E164" s="154"/>
      <c r="F164" s="9"/>
    </row>
    <row r="165" spans="1:6" x14ac:dyDescent="0.15">
      <c r="A165" s="3"/>
      <c r="B165" s="4"/>
      <c r="C165" s="4"/>
      <c r="D165" s="4"/>
      <c r="E165" s="154"/>
      <c r="F165" s="9"/>
    </row>
    <row r="166" spans="1:6" x14ac:dyDescent="0.15">
      <c r="A166" s="3"/>
      <c r="B166" s="4"/>
      <c r="C166" s="4"/>
      <c r="D166" s="4"/>
      <c r="E166" s="154"/>
      <c r="F166" s="9"/>
    </row>
    <row r="167" spans="1:6" x14ac:dyDescent="0.15">
      <c r="A167" s="3"/>
      <c r="B167" s="4"/>
      <c r="C167" s="4"/>
      <c r="D167" s="4"/>
      <c r="E167" s="154"/>
      <c r="F167" s="9"/>
    </row>
    <row r="168" spans="1:6" x14ac:dyDescent="0.15">
      <c r="A168" s="3"/>
      <c r="B168" s="4"/>
      <c r="C168" s="4"/>
      <c r="D168" s="4"/>
      <c r="E168" s="154"/>
      <c r="F168" s="9"/>
    </row>
    <row r="169" spans="1:6" x14ac:dyDescent="0.15">
      <c r="A169" s="3"/>
      <c r="B169" s="4"/>
      <c r="C169" s="4"/>
      <c r="D169" s="4"/>
      <c r="E169" s="154"/>
      <c r="F169" s="9"/>
    </row>
    <row r="170" spans="1:6" x14ac:dyDescent="0.15">
      <c r="A170" s="3"/>
      <c r="B170" s="4"/>
      <c r="C170" s="4"/>
      <c r="D170" s="4"/>
      <c r="E170" s="154"/>
      <c r="F170" s="9"/>
    </row>
    <row r="171" spans="1:6" x14ac:dyDescent="0.15">
      <c r="A171" s="3"/>
      <c r="B171" s="4"/>
      <c r="C171" s="4"/>
      <c r="D171" s="4"/>
      <c r="E171" s="154"/>
      <c r="F171" s="9"/>
    </row>
    <row r="172" spans="1:6" x14ac:dyDescent="0.15">
      <c r="A172" s="3"/>
      <c r="B172" s="4"/>
      <c r="C172" s="4"/>
      <c r="D172" s="4"/>
      <c r="E172" s="154"/>
      <c r="F172" s="9"/>
    </row>
    <row r="173" spans="1:6" x14ac:dyDescent="0.15">
      <c r="A173" s="3"/>
      <c r="C173" s="4"/>
      <c r="D173" s="4"/>
      <c r="E173" s="154"/>
      <c r="F173" s="9"/>
    </row>
    <row r="174" spans="1:6" ht="16" x14ac:dyDescent="0.2">
      <c r="B174" s="62" t="s">
        <v>652</v>
      </c>
      <c r="C174" s="152"/>
      <c r="D174" s="160"/>
      <c r="F174" s="9"/>
    </row>
    <row r="175" spans="1:6" ht="39" customHeight="1" x14ac:dyDescent="0.15">
      <c r="B175" s="478" t="s">
        <v>878</v>
      </c>
      <c r="C175" s="523"/>
      <c r="D175" s="523"/>
      <c r="E175" s="523"/>
      <c r="F175" s="523"/>
    </row>
    <row r="176" spans="1:6" ht="15" customHeight="1" x14ac:dyDescent="0.2">
      <c r="B176" s="62"/>
      <c r="C176" s="152"/>
      <c r="D176" s="160"/>
      <c r="F176" s="9"/>
    </row>
    <row r="177" spans="1:11" ht="31.5" customHeight="1" x14ac:dyDescent="0.15">
      <c r="A177" s="3" t="s">
        <v>392</v>
      </c>
      <c r="B177" s="533" t="s">
        <v>879</v>
      </c>
      <c r="C177" s="533"/>
      <c r="D177" s="533"/>
      <c r="E177" s="533"/>
      <c r="F177" s="533"/>
      <c r="H177" s="161"/>
      <c r="I177" s="16"/>
      <c r="J177" s="16"/>
      <c r="K177" s="16"/>
    </row>
    <row r="178" spans="1:11" ht="27" customHeight="1" x14ac:dyDescent="0.15">
      <c r="A178" s="3"/>
      <c r="B178" s="478" t="s">
        <v>666</v>
      </c>
      <c r="C178" s="456"/>
      <c r="D178" s="456"/>
      <c r="E178" s="456"/>
      <c r="F178" s="456"/>
      <c r="H178" s="162"/>
    </row>
    <row r="179" spans="1:11" ht="29.25" customHeight="1" x14ac:dyDescent="0.15">
      <c r="A179" s="3"/>
      <c r="B179" s="456" t="s">
        <v>656</v>
      </c>
      <c r="C179" s="456"/>
      <c r="D179" s="456"/>
      <c r="E179" s="456"/>
      <c r="F179" s="456"/>
      <c r="H179" s="162"/>
    </row>
    <row r="180" spans="1:11" ht="13.5" customHeight="1" x14ac:dyDescent="0.15">
      <c r="A180" s="3"/>
      <c r="B180" s="456" t="s">
        <v>654</v>
      </c>
      <c r="C180" s="456"/>
      <c r="D180" s="456"/>
      <c r="E180" s="456"/>
      <c r="F180" s="456"/>
      <c r="H180" s="162"/>
    </row>
    <row r="181" spans="1:11" ht="29.25" customHeight="1" x14ac:dyDescent="0.15">
      <c r="A181" s="3"/>
      <c r="B181" s="456" t="s">
        <v>657</v>
      </c>
      <c r="C181" s="456"/>
      <c r="D181" s="456"/>
      <c r="E181" s="456"/>
      <c r="F181" s="456"/>
      <c r="H181" s="162"/>
    </row>
    <row r="182" spans="1:11" ht="27" customHeight="1" x14ac:dyDescent="0.15">
      <c r="A182" s="3"/>
      <c r="B182" s="526" t="s">
        <v>658</v>
      </c>
      <c r="C182" s="526"/>
      <c r="D182" s="526"/>
      <c r="E182" s="526"/>
      <c r="F182" s="526"/>
      <c r="H182" s="162"/>
    </row>
    <row r="183" spans="1:11" ht="14.25" customHeight="1" x14ac:dyDescent="0.15">
      <c r="A183" s="3"/>
      <c r="B183" s="526" t="s">
        <v>655</v>
      </c>
      <c r="C183" s="526"/>
      <c r="D183" s="526"/>
      <c r="E183" s="526"/>
      <c r="F183" s="526"/>
      <c r="H183" s="162"/>
    </row>
    <row r="184" spans="1:11" ht="13.5" customHeight="1" x14ac:dyDescent="0.15">
      <c r="A184" s="3"/>
      <c r="B184" s="163"/>
      <c r="C184" s="12"/>
      <c r="D184" s="12"/>
      <c r="E184" s="12"/>
      <c r="F184" s="12"/>
      <c r="H184" s="162"/>
    </row>
    <row r="185" spans="1:11" ht="14" x14ac:dyDescent="0.15">
      <c r="A185" s="3"/>
      <c r="B185" s="164"/>
      <c r="C185" s="165" t="s">
        <v>659</v>
      </c>
      <c r="D185" s="166" t="s">
        <v>42</v>
      </c>
      <c r="E185" s="13"/>
      <c r="F185" s="167"/>
    </row>
    <row r="186" spans="1:11" x14ac:dyDescent="0.15">
      <c r="A186" s="3"/>
      <c r="B186" s="168" t="s">
        <v>660</v>
      </c>
      <c r="C186" s="169">
        <f>298/864</f>
        <v>0.34490740740740738</v>
      </c>
      <c r="D186" s="170">
        <v>298</v>
      </c>
      <c r="E186" s="4"/>
      <c r="F186" s="167"/>
    </row>
    <row r="187" spans="1:11" x14ac:dyDescent="0.15">
      <c r="A187" s="3"/>
      <c r="B187" s="168" t="s">
        <v>661</v>
      </c>
      <c r="C187" s="169">
        <f>186/864</f>
        <v>0.21527777777777779</v>
      </c>
      <c r="D187" s="170">
        <v>186</v>
      </c>
      <c r="E187" s="4"/>
      <c r="F187" s="167"/>
    </row>
    <row r="188" spans="1:11" x14ac:dyDescent="0.15">
      <c r="A188" s="3"/>
      <c r="B188" s="163"/>
      <c r="C188" s="12"/>
      <c r="D188" s="12"/>
      <c r="E188" s="12"/>
      <c r="F188" s="12"/>
    </row>
    <row r="189" spans="1:11" ht="12.75" customHeight="1" x14ac:dyDescent="0.15">
      <c r="A189" s="3"/>
      <c r="B189" s="456" t="s">
        <v>662</v>
      </c>
      <c r="C189" s="456"/>
      <c r="D189" s="456"/>
      <c r="E189" s="456"/>
      <c r="F189" s="456"/>
      <c r="G189" s="456"/>
    </row>
    <row r="190" spans="1:11" x14ac:dyDescent="0.15">
      <c r="A190" s="3"/>
      <c r="B190" s="456"/>
      <c r="C190" s="456"/>
      <c r="D190" s="456"/>
      <c r="E190" s="456"/>
      <c r="F190" s="456"/>
      <c r="G190" s="456"/>
    </row>
    <row r="191" spans="1:11" x14ac:dyDescent="0.15">
      <c r="A191" s="3"/>
      <c r="B191" s="456"/>
      <c r="C191" s="456"/>
      <c r="D191" s="456"/>
      <c r="E191" s="456"/>
      <c r="F191" s="456"/>
      <c r="G191" s="456"/>
    </row>
    <row r="192" spans="1:11" x14ac:dyDescent="0.15">
      <c r="A192" s="3"/>
      <c r="B192" s="163"/>
      <c r="C192" s="12"/>
      <c r="D192" s="12"/>
      <c r="E192" s="12"/>
      <c r="F192" s="12"/>
    </row>
    <row r="193" spans="1:7" x14ac:dyDescent="0.15">
      <c r="A193" s="3"/>
      <c r="B193" s="81" t="s">
        <v>663</v>
      </c>
      <c r="C193" s="81" t="s">
        <v>179</v>
      </c>
      <c r="D193" s="81" t="s">
        <v>180</v>
      </c>
    </row>
    <row r="194" spans="1:7" x14ac:dyDescent="0.15">
      <c r="A194" s="3"/>
      <c r="B194" s="171" t="s">
        <v>600</v>
      </c>
      <c r="C194" s="172"/>
      <c r="D194" s="172"/>
    </row>
    <row r="195" spans="1:7" ht="28" x14ac:dyDescent="0.15">
      <c r="A195" s="3"/>
      <c r="B195" s="173" t="s">
        <v>585</v>
      </c>
      <c r="C195" s="22">
        <v>680</v>
      </c>
      <c r="D195" s="22">
        <v>750</v>
      </c>
      <c r="F195" s="12"/>
    </row>
    <row r="196" spans="1:7" x14ac:dyDescent="0.15">
      <c r="A196" s="3"/>
      <c r="B196" s="174" t="s">
        <v>272</v>
      </c>
      <c r="C196" s="22">
        <v>658</v>
      </c>
      <c r="D196" s="22">
        <v>710</v>
      </c>
    </row>
    <row r="197" spans="1:7" x14ac:dyDescent="0.15">
      <c r="A197" s="3"/>
      <c r="B197" s="174" t="s">
        <v>181</v>
      </c>
      <c r="C197" s="22">
        <v>30</v>
      </c>
      <c r="D197" s="22">
        <v>34</v>
      </c>
    </row>
    <row r="198" spans="1:7" x14ac:dyDescent="0.15">
      <c r="A198" s="3"/>
      <c r="B198" s="174" t="s">
        <v>183</v>
      </c>
      <c r="C198" s="22"/>
      <c r="D198" s="22"/>
    </row>
    <row r="199" spans="1:7" x14ac:dyDescent="0.15">
      <c r="A199" s="3"/>
      <c r="B199" s="174" t="s">
        <v>182</v>
      </c>
      <c r="C199" s="22"/>
      <c r="D199" s="22"/>
    </row>
    <row r="200" spans="1:7" x14ac:dyDescent="0.15">
      <c r="A200" s="3"/>
      <c r="B200" s="171" t="s">
        <v>302</v>
      </c>
      <c r="C200" s="22"/>
      <c r="D200" s="22"/>
    </row>
    <row r="201" spans="1:7" x14ac:dyDescent="0.15">
      <c r="C201" s="175"/>
      <c r="D201" s="175"/>
    </row>
    <row r="202" spans="1:7" x14ac:dyDescent="0.15">
      <c r="B202" s="457" t="s">
        <v>217</v>
      </c>
      <c r="C202" s="458"/>
      <c r="D202" s="458"/>
      <c r="E202" s="458"/>
      <c r="F202" s="458"/>
      <c r="G202" s="458"/>
    </row>
    <row r="203" spans="1:7" x14ac:dyDescent="0.15">
      <c r="C203" s="175"/>
      <c r="D203" s="175"/>
    </row>
    <row r="204" spans="1:7" ht="42" x14ac:dyDescent="0.15">
      <c r="B204" s="176" t="s">
        <v>664</v>
      </c>
      <c r="C204" s="177" t="s">
        <v>585</v>
      </c>
      <c r="D204" s="176" t="s">
        <v>272</v>
      </c>
    </row>
    <row r="205" spans="1:7" x14ac:dyDescent="0.15">
      <c r="B205" s="178" t="s">
        <v>184</v>
      </c>
      <c r="C205" s="179">
        <v>0.64100000000000001</v>
      </c>
      <c r="D205" s="179">
        <v>0.57699999999999996</v>
      </c>
    </row>
    <row r="206" spans="1:7" x14ac:dyDescent="0.15">
      <c r="B206" s="178" t="s">
        <v>185</v>
      </c>
      <c r="C206" s="179">
        <v>0.32600000000000001</v>
      </c>
      <c r="D206" s="179">
        <v>0.34899999999999998</v>
      </c>
    </row>
    <row r="207" spans="1:7" x14ac:dyDescent="0.15">
      <c r="B207" s="178" t="s">
        <v>273</v>
      </c>
      <c r="C207" s="179">
        <v>0.03</v>
      </c>
      <c r="D207" s="179">
        <v>6.0999999999999999E-2</v>
      </c>
    </row>
    <row r="208" spans="1:7" x14ac:dyDescent="0.15">
      <c r="B208" s="178" t="s">
        <v>274</v>
      </c>
      <c r="C208" s="179">
        <v>3.0000000000000001E-3</v>
      </c>
      <c r="D208" s="179">
        <v>1.2999999999999999E-2</v>
      </c>
    </row>
    <row r="209" spans="1:6" x14ac:dyDescent="0.15">
      <c r="B209" s="178" t="s">
        <v>275</v>
      </c>
      <c r="C209" s="179"/>
      <c r="D209" s="179"/>
    </row>
    <row r="210" spans="1:6" x14ac:dyDescent="0.15">
      <c r="B210" s="178" t="s">
        <v>276</v>
      </c>
      <c r="C210" s="179"/>
      <c r="D210" s="179"/>
    </row>
    <row r="211" spans="1:6" x14ac:dyDescent="0.15">
      <c r="B211" s="171" t="s">
        <v>424</v>
      </c>
      <c r="C211" s="179">
        <f>SUM(C205:C210)</f>
        <v>1</v>
      </c>
      <c r="D211" s="179">
        <f>SUM(D205:D210)</f>
        <v>0.99999999999999989</v>
      </c>
    </row>
    <row r="212" spans="1:6" x14ac:dyDescent="0.15">
      <c r="C212" s="175"/>
      <c r="D212" s="175"/>
    </row>
    <row r="213" spans="1:6" x14ac:dyDescent="0.15">
      <c r="A213" s="3"/>
      <c r="B213" s="81" t="s">
        <v>664</v>
      </c>
      <c r="C213" s="180" t="s">
        <v>600</v>
      </c>
      <c r="D213" s="181"/>
      <c r="E213" s="181"/>
      <c r="F213" s="181"/>
    </row>
    <row r="214" spans="1:6" x14ac:dyDescent="0.15">
      <c r="A214" s="3"/>
      <c r="B214" s="182" t="s">
        <v>601</v>
      </c>
      <c r="C214" s="183"/>
      <c r="D214" s="181"/>
      <c r="E214" s="181"/>
      <c r="F214" s="181"/>
    </row>
    <row r="215" spans="1:6" x14ac:dyDescent="0.15">
      <c r="A215" s="3"/>
      <c r="B215" s="182" t="s">
        <v>602</v>
      </c>
      <c r="C215" s="183"/>
      <c r="D215" s="181"/>
      <c r="E215" s="181"/>
      <c r="F215" s="181"/>
    </row>
    <row r="216" spans="1:6" x14ac:dyDescent="0.15">
      <c r="A216" s="3"/>
      <c r="B216" s="182" t="s">
        <v>603</v>
      </c>
      <c r="C216" s="183"/>
      <c r="D216" s="181"/>
      <c r="E216" s="181"/>
      <c r="F216" s="181"/>
    </row>
    <row r="217" spans="1:6" x14ac:dyDescent="0.15">
      <c r="A217" s="3"/>
      <c r="B217" s="182" t="s">
        <v>604</v>
      </c>
      <c r="C217" s="183"/>
      <c r="D217" s="181"/>
      <c r="E217" s="181"/>
      <c r="F217" s="181"/>
    </row>
    <row r="218" spans="1:6" x14ac:dyDescent="0.15">
      <c r="A218" s="3"/>
      <c r="B218" s="182" t="s">
        <v>605</v>
      </c>
      <c r="C218" s="183"/>
      <c r="D218" s="181"/>
      <c r="E218" s="181"/>
      <c r="F218" s="181"/>
    </row>
    <row r="219" spans="1:6" x14ac:dyDescent="0.15">
      <c r="A219" s="3"/>
      <c r="B219" s="182" t="s">
        <v>606</v>
      </c>
      <c r="C219" s="183"/>
      <c r="D219" s="181"/>
      <c r="E219" s="181"/>
      <c r="F219" s="181"/>
    </row>
    <row r="220" spans="1:6" x14ac:dyDescent="0.15">
      <c r="A220" s="3"/>
      <c r="B220" s="171" t="s">
        <v>424</v>
      </c>
      <c r="C220" s="184">
        <f>SUM(C214:C219)</f>
        <v>0</v>
      </c>
      <c r="D220" s="181"/>
      <c r="E220" s="181"/>
      <c r="F220" s="181"/>
    </row>
    <row r="221" spans="1:6" s="5" customFormat="1" x14ac:dyDescent="0.15">
      <c r="A221" s="185"/>
      <c r="B221" s="7"/>
      <c r="C221" s="186"/>
      <c r="D221" s="164"/>
      <c r="E221" s="164"/>
      <c r="F221" s="164"/>
    </row>
    <row r="222" spans="1:6" x14ac:dyDescent="0.15">
      <c r="A222" s="3"/>
      <c r="B222" s="81" t="s">
        <v>664</v>
      </c>
      <c r="C222" s="81" t="s">
        <v>181</v>
      </c>
      <c r="D222" s="81" t="s">
        <v>182</v>
      </c>
      <c r="E222" s="81" t="s">
        <v>183</v>
      </c>
    </row>
    <row r="223" spans="1:6" x14ac:dyDescent="0.15">
      <c r="A223" s="3"/>
      <c r="B223" s="178" t="s">
        <v>277</v>
      </c>
      <c r="C223" s="187"/>
      <c r="D223" s="187"/>
      <c r="E223" s="187"/>
    </row>
    <row r="224" spans="1:6" x14ac:dyDescent="0.15">
      <c r="A224" s="3"/>
      <c r="B224" s="178" t="s">
        <v>278</v>
      </c>
      <c r="C224" s="187"/>
      <c r="D224" s="187"/>
      <c r="E224" s="187"/>
    </row>
    <row r="225" spans="1:6" x14ac:dyDescent="0.15">
      <c r="A225" s="3"/>
      <c r="B225" s="178" t="s">
        <v>279</v>
      </c>
      <c r="C225" s="187"/>
      <c r="D225" s="187"/>
      <c r="E225" s="187"/>
    </row>
    <row r="226" spans="1:6" x14ac:dyDescent="0.15">
      <c r="A226" s="3"/>
      <c r="B226" s="188" t="s">
        <v>280</v>
      </c>
      <c r="C226" s="187"/>
      <c r="D226" s="187"/>
      <c r="E226" s="187"/>
    </row>
    <row r="227" spans="1:6" x14ac:dyDescent="0.15">
      <c r="A227" s="3"/>
      <c r="B227" s="188" t="s">
        <v>281</v>
      </c>
      <c r="C227" s="187"/>
      <c r="D227" s="187"/>
      <c r="E227" s="187"/>
    </row>
    <row r="228" spans="1:6" x14ac:dyDescent="0.15">
      <c r="A228" s="3"/>
      <c r="B228" s="178" t="s">
        <v>282</v>
      </c>
      <c r="C228" s="187"/>
      <c r="D228" s="187"/>
      <c r="E228" s="187"/>
    </row>
    <row r="229" spans="1:6" x14ac:dyDescent="0.15">
      <c r="B229" s="174" t="s">
        <v>424</v>
      </c>
      <c r="C229" s="179">
        <f>SUM(C223:C228)</f>
        <v>0</v>
      </c>
      <c r="D229" s="179">
        <f>SUM(D223:D228)</f>
        <v>0</v>
      </c>
      <c r="E229" s="179">
        <f>SUM(E223:E228)</f>
        <v>0</v>
      </c>
    </row>
    <row r="230" spans="1:6" ht="46.5" customHeight="1" x14ac:dyDescent="0.15">
      <c r="A230" s="3" t="s">
        <v>393</v>
      </c>
      <c r="B230" s="522" t="s">
        <v>665</v>
      </c>
      <c r="C230" s="523"/>
      <c r="D230" s="523"/>
      <c r="E230" s="523"/>
      <c r="F230" s="523"/>
    </row>
    <row r="231" spans="1:6" ht="14.25" customHeight="1" x14ac:dyDescent="0.15">
      <c r="A231" s="3"/>
      <c r="B231" s="461" t="s">
        <v>663</v>
      </c>
      <c r="C231" s="461"/>
      <c r="D231" s="461"/>
      <c r="E231" s="189" t="s">
        <v>659</v>
      </c>
      <c r="F231" s="12"/>
    </row>
    <row r="232" spans="1:6" x14ac:dyDescent="0.15">
      <c r="A232" s="3"/>
      <c r="B232" s="514" t="s">
        <v>283</v>
      </c>
      <c r="C232" s="514"/>
      <c r="D232" s="514"/>
      <c r="E232" s="190">
        <v>0.54400000000000004</v>
      </c>
      <c r="F232" s="152"/>
    </row>
    <row r="233" spans="1:6" x14ac:dyDescent="0.15">
      <c r="A233" s="3"/>
      <c r="B233" s="515" t="s">
        <v>284</v>
      </c>
      <c r="C233" s="515"/>
      <c r="D233" s="515"/>
      <c r="E233" s="190">
        <v>0.80500000000000005</v>
      </c>
      <c r="F233" s="152"/>
    </row>
    <row r="234" spans="1:6" x14ac:dyDescent="0.15">
      <c r="A234" s="3"/>
      <c r="B234" s="515" t="s">
        <v>285</v>
      </c>
      <c r="C234" s="515"/>
      <c r="D234" s="515"/>
      <c r="E234" s="190">
        <v>0.98</v>
      </c>
      <c r="F234" s="191" t="s">
        <v>332</v>
      </c>
    </row>
    <row r="235" spans="1:6" x14ac:dyDescent="0.15">
      <c r="A235" s="3"/>
      <c r="B235" s="515" t="s">
        <v>200</v>
      </c>
      <c r="C235" s="515"/>
      <c r="D235" s="515"/>
      <c r="E235" s="190">
        <v>0.02</v>
      </c>
      <c r="F235" s="191" t="s">
        <v>333</v>
      </c>
    </row>
    <row r="236" spans="1:6" x14ac:dyDescent="0.15">
      <c r="A236" s="3"/>
      <c r="B236" s="515" t="s">
        <v>201</v>
      </c>
      <c r="C236" s="515"/>
      <c r="D236" s="515"/>
      <c r="E236" s="190">
        <v>0</v>
      </c>
      <c r="F236" s="152"/>
    </row>
    <row r="237" spans="1:6" ht="26.25" customHeight="1" x14ac:dyDescent="0.15">
      <c r="A237" s="3"/>
      <c r="B237" s="462" t="s">
        <v>433</v>
      </c>
      <c r="C237" s="463"/>
      <c r="D237" s="463"/>
      <c r="E237" s="405">
        <v>0.249</v>
      </c>
      <c r="F237" s="192"/>
    </row>
    <row r="238" spans="1:6" ht="25.5" customHeight="1" x14ac:dyDescent="0.15">
      <c r="F238" s="9"/>
    </row>
    <row r="239" spans="1:6" ht="38.25" customHeight="1" x14ac:dyDescent="0.15">
      <c r="A239" s="3" t="s">
        <v>394</v>
      </c>
      <c r="B239" s="456" t="s">
        <v>458</v>
      </c>
      <c r="C239" s="456"/>
      <c r="D239" s="456"/>
      <c r="E239" s="456"/>
      <c r="F239" s="456"/>
    </row>
    <row r="240" spans="1:6" ht="13.5" customHeight="1" x14ac:dyDescent="0.15">
      <c r="A240" s="3"/>
      <c r="B240" s="193"/>
      <c r="C240" s="193"/>
      <c r="D240" s="193"/>
      <c r="E240" s="193"/>
      <c r="F240" s="193"/>
    </row>
    <row r="241" spans="1:6" ht="15" customHeight="1" x14ac:dyDescent="0.15">
      <c r="A241" s="3"/>
      <c r="B241" s="464" t="s">
        <v>664</v>
      </c>
      <c r="C241" s="464"/>
      <c r="D241" s="194" t="s">
        <v>659</v>
      </c>
      <c r="E241" s="193"/>
      <c r="F241" s="193"/>
    </row>
    <row r="242" spans="1:6" x14ac:dyDescent="0.15">
      <c r="A242" s="3"/>
      <c r="B242" s="516" t="s">
        <v>608</v>
      </c>
      <c r="C242" s="516"/>
      <c r="D242" s="179">
        <v>0.11</v>
      </c>
      <c r="F242" s="152"/>
    </row>
    <row r="243" spans="1:6" x14ac:dyDescent="0.15">
      <c r="A243" s="3"/>
      <c r="B243" s="513" t="s">
        <v>607</v>
      </c>
      <c r="C243" s="513"/>
      <c r="D243" s="179">
        <f>0.489-0.11</f>
        <v>0.379</v>
      </c>
      <c r="F243" s="152"/>
    </row>
    <row r="244" spans="1:6" x14ac:dyDescent="0.15">
      <c r="A244" s="3"/>
      <c r="B244" s="513" t="s">
        <v>11</v>
      </c>
      <c r="C244" s="513"/>
      <c r="D244" s="179">
        <v>0.24</v>
      </c>
      <c r="F244" s="152"/>
    </row>
    <row r="245" spans="1:6" x14ac:dyDescent="0.15">
      <c r="A245" s="3"/>
      <c r="B245" s="513" t="s">
        <v>12</v>
      </c>
      <c r="C245" s="513"/>
      <c r="D245" s="179">
        <v>0.18</v>
      </c>
      <c r="F245" s="152"/>
    </row>
    <row r="246" spans="1:6" x14ac:dyDescent="0.15">
      <c r="A246" s="3"/>
      <c r="B246" s="513" t="s">
        <v>13</v>
      </c>
      <c r="C246" s="513"/>
      <c r="D246" s="179">
        <v>6.8000000000000005E-2</v>
      </c>
      <c r="F246" s="152"/>
    </row>
    <row r="247" spans="1:6" x14ac:dyDescent="0.15">
      <c r="A247" s="3"/>
      <c r="B247" s="513" t="s">
        <v>14</v>
      </c>
      <c r="C247" s="513"/>
      <c r="D247" s="179">
        <v>2.1000000000000001E-2</v>
      </c>
      <c r="F247" s="152"/>
    </row>
    <row r="248" spans="1:6" x14ac:dyDescent="0.15">
      <c r="A248" s="3"/>
      <c r="B248" s="513" t="s">
        <v>15</v>
      </c>
      <c r="C248" s="513"/>
      <c r="D248" s="179">
        <v>2E-3</v>
      </c>
      <c r="F248" s="152"/>
    </row>
    <row r="249" spans="1:6" x14ac:dyDescent="0.15">
      <c r="A249" s="3"/>
      <c r="B249" s="515" t="s">
        <v>202</v>
      </c>
      <c r="C249" s="515"/>
      <c r="D249" s="179">
        <v>0</v>
      </c>
      <c r="F249" s="152"/>
    </row>
    <row r="250" spans="1:6" x14ac:dyDescent="0.15">
      <c r="A250" s="3"/>
      <c r="B250" s="515" t="s">
        <v>203</v>
      </c>
      <c r="C250" s="515"/>
      <c r="D250" s="179"/>
      <c r="F250" s="152"/>
    </row>
    <row r="251" spans="1:6" x14ac:dyDescent="0.15">
      <c r="B251" s="467" t="s">
        <v>424</v>
      </c>
      <c r="C251" s="468"/>
      <c r="D251" s="195">
        <f>SUM(D242:D250)</f>
        <v>1</v>
      </c>
      <c r="F251" s="5"/>
    </row>
    <row r="252" spans="1:6" x14ac:dyDescent="0.15">
      <c r="B252" s="196"/>
      <c r="C252" s="196"/>
      <c r="D252" s="197"/>
      <c r="F252" s="5"/>
    </row>
    <row r="253" spans="1:6" s="5" customFormat="1" ht="31.5" customHeight="1" x14ac:dyDescent="0.15">
      <c r="A253" s="3" t="s">
        <v>395</v>
      </c>
      <c r="B253" s="453" t="s">
        <v>459</v>
      </c>
      <c r="C253" s="470"/>
      <c r="D253" s="470"/>
      <c r="E253" s="198">
        <v>3.6700000000000003E-2</v>
      </c>
      <c r="F253" s="199"/>
    </row>
    <row r="254" spans="1:6" s="5" customFormat="1" ht="27" customHeight="1" x14ac:dyDescent="0.15">
      <c r="A254" s="3"/>
      <c r="B254" s="471" t="s">
        <v>492</v>
      </c>
      <c r="C254" s="470"/>
      <c r="D254" s="470"/>
      <c r="E254" s="200">
        <f>779/864</f>
        <v>0.90162037037037035</v>
      </c>
      <c r="F254" s="152"/>
    </row>
    <row r="255" spans="1:6" ht="24.75" customHeight="1" x14ac:dyDescent="0.15">
      <c r="F255" s="5"/>
    </row>
    <row r="256" spans="1:6" ht="16" x14ac:dyDescent="0.2">
      <c r="B256" s="62" t="s">
        <v>667</v>
      </c>
      <c r="F256" s="5"/>
    </row>
    <row r="257" spans="1:8" ht="15" customHeight="1" x14ac:dyDescent="0.2">
      <c r="B257" s="62"/>
      <c r="F257" s="5"/>
    </row>
    <row r="258" spans="1:8" x14ac:dyDescent="0.15">
      <c r="A258" s="3" t="s">
        <v>396</v>
      </c>
      <c r="B258" s="19" t="s">
        <v>204</v>
      </c>
      <c r="F258" s="5"/>
    </row>
    <row r="259" spans="1:8" x14ac:dyDescent="0.15">
      <c r="A259" s="3"/>
      <c r="B259" s="465" t="s">
        <v>668</v>
      </c>
      <c r="C259" s="465"/>
      <c r="D259" s="465"/>
      <c r="E259" s="465"/>
      <c r="F259" s="465"/>
    </row>
    <row r="260" spans="1:8" x14ac:dyDescent="0.15">
      <c r="A260" s="3"/>
      <c r="B260" s="19"/>
      <c r="F260" s="5"/>
    </row>
    <row r="261" spans="1:8" x14ac:dyDescent="0.15">
      <c r="A261" s="3"/>
      <c r="B261" s="19"/>
      <c r="D261" s="201" t="s">
        <v>330</v>
      </c>
      <c r="E261" s="201" t="s">
        <v>331</v>
      </c>
      <c r="F261" s="5"/>
    </row>
    <row r="262" spans="1:8" s="204" customFormat="1" x14ac:dyDescent="0.15">
      <c r="A262" s="10"/>
      <c r="B262" s="466" t="s">
        <v>205</v>
      </c>
      <c r="C262" s="466"/>
      <c r="D262" s="202"/>
      <c r="E262" s="202" t="s">
        <v>898</v>
      </c>
      <c r="F262" s="95"/>
      <c r="G262" s="203"/>
    </row>
    <row r="263" spans="1:8" s="204" customFormat="1" x14ac:dyDescent="0.15">
      <c r="A263" s="10"/>
      <c r="B263" s="205"/>
      <c r="C263" s="205"/>
      <c r="D263" s="205"/>
      <c r="E263" s="205"/>
      <c r="F263" s="205"/>
      <c r="G263" s="203"/>
    </row>
    <row r="264" spans="1:8" s="7" customFormat="1" x14ac:dyDescent="0.15">
      <c r="A264" s="83"/>
      <c r="B264" s="475" t="s">
        <v>669</v>
      </c>
      <c r="C264" s="475"/>
      <c r="D264" s="206"/>
      <c r="E264" s="207"/>
      <c r="F264" s="88"/>
      <c r="G264" s="142"/>
    </row>
    <row r="265" spans="1:8" s="7" customFormat="1" x14ac:dyDescent="0.15">
      <c r="A265" s="83"/>
      <c r="B265" s="95"/>
      <c r="C265" s="110"/>
      <c r="D265" s="110"/>
      <c r="E265" s="88"/>
      <c r="F265" s="88"/>
      <c r="G265" s="142"/>
    </row>
    <row r="266" spans="1:8" s="7" customFormat="1" x14ac:dyDescent="0.15">
      <c r="A266" s="83"/>
      <c r="B266" s="95"/>
      <c r="C266" s="110"/>
      <c r="D266" s="201" t="s">
        <v>330</v>
      </c>
      <c r="E266" s="201" t="s">
        <v>331</v>
      </c>
      <c r="F266" s="88"/>
      <c r="G266" s="142"/>
    </row>
    <row r="267" spans="1:8" ht="14.25" customHeight="1" x14ac:dyDescent="0.15">
      <c r="A267" s="3"/>
      <c r="B267" s="439" t="s">
        <v>206</v>
      </c>
      <c r="C267" s="439"/>
      <c r="D267" s="202"/>
      <c r="E267" s="202"/>
      <c r="F267" s="13"/>
      <c r="H267" s="126"/>
    </row>
    <row r="268" spans="1:8" x14ac:dyDescent="0.15">
      <c r="A268" s="3"/>
      <c r="B268" s="4"/>
      <c r="C268" s="91"/>
      <c r="D268" s="91"/>
      <c r="F268" s="9"/>
    </row>
    <row r="269" spans="1:8" ht="27" customHeight="1" x14ac:dyDescent="0.15">
      <c r="A269" s="3"/>
      <c r="B269" s="498" t="s">
        <v>16</v>
      </c>
      <c r="C269" s="498"/>
      <c r="D269" s="498"/>
      <c r="E269" s="498"/>
      <c r="F269" s="498"/>
    </row>
    <row r="270" spans="1:8" ht="12.75" customHeight="1" x14ac:dyDescent="0.15">
      <c r="A270" s="3"/>
      <c r="B270" s="208"/>
      <c r="C270" s="208"/>
      <c r="D270" s="208"/>
      <c r="E270" s="208"/>
      <c r="F270" s="208"/>
    </row>
    <row r="271" spans="1:8" ht="12.75" customHeight="1" x14ac:dyDescent="0.15">
      <c r="A271" s="22"/>
      <c r="B271" s="109" t="s">
        <v>670</v>
      </c>
      <c r="C271" s="209"/>
      <c r="D271" s="91"/>
      <c r="F271" s="9"/>
    </row>
    <row r="272" spans="1:8" ht="14" x14ac:dyDescent="0.15">
      <c r="A272" s="22"/>
      <c r="B272" s="109" t="s">
        <v>671</v>
      </c>
      <c r="C272" s="209"/>
      <c r="D272" s="91"/>
      <c r="F272" s="9"/>
    </row>
    <row r="273" spans="1:8" ht="14" x14ac:dyDescent="0.15">
      <c r="A273" s="22"/>
      <c r="B273" s="109" t="s">
        <v>672</v>
      </c>
      <c r="C273" s="209"/>
      <c r="D273" s="91"/>
      <c r="F273" s="9"/>
    </row>
    <row r="274" spans="1:8" x14ac:dyDescent="0.15">
      <c r="A274" s="185"/>
      <c r="B274" s="95"/>
      <c r="C274" s="110"/>
      <c r="D274" s="201" t="s">
        <v>330</v>
      </c>
      <c r="E274" s="201" t="s">
        <v>331</v>
      </c>
      <c r="F274" s="9"/>
    </row>
    <row r="275" spans="1:8" ht="27" customHeight="1" x14ac:dyDescent="0.15">
      <c r="A275" s="185"/>
      <c r="B275" s="469" t="s">
        <v>17</v>
      </c>
      <c r="C275" s="499"/>
      <c r="D275" s="202"/>
      <c r="E275" s="202"/>
      <c r="F275" s="9"/>
    </row>
    <row r="276" spans="1:8" x14ac:dyDescent="0.15">
      <c r="B276" s="4"/>
      <c r="C276" s="91"/>
      <c r="D276" s="91"/>
      <c r="F276" s="9"/>
    </row>
    <row r="277" spans="1:8" x14ac:dyDescent="0.15">
      <c r="A277" s="3" t="s">
        <v>397</v>
      </c>
      <c r="B277" s="19" t="s">
        <v>207</v>
      </c>
      <c r="F277" s="5"/>
    </row>
    <row r="278" spans="1:8" x14ac:dyDescent="0.15">
      <c r="A278" s="3"/>
      <c r="B278" s="95"/>
      <c r="C278" s="110"/>
      <c r="D278" s="201" t="s">
        <v>330</v>
      </c>
      <c r="E278" s="201" t="s">
        <v>331</v>
      </c>
      <c r="F278" s="15"/>
      <c r="G278" s="126"/>
    </row>
    <row r="279" spans="1:8" ht="25.5" customHeight="1" x14ac:dyDescent="0.15">
      <c r="A279" s="3"/>
      <c r="B279" s="439" t="s">
        <v>208</v>
      </c>
      <c r="C279" s="453"/>
      <c r="D279" s="202"/>
      <c r="E279" s="202"/>
      <c r="F279" s="9"/>
      <c r="H279" s="126"/>
    </row>
    <row r="280" spans="1:8" x14ac:dyDescent="0.15">
      <c r="A280" s="3"/>
      <c r="B280" s="210"/>
      <c r="C280" s="211"/>
      <c r="F280" s="5"/>
    </row>
    <row r="281" spans="1:8" x14ac:dyDescent="0.15">
      <c r="A281" s="3"/>
      <c r="B281" s="212"/>
      <c r="C281" s="213" t="s">
        <v>673</v>
      </c>
      <c r="F281" s="5"/>
    </row>
    <row r="282" spans="1:8" x14ac:dyDescent="0.15">
      <c r="A282" s="3"/>
      <c r="B282" s="214" t="s">
        <v>674</v>
      </c>
      <c r="C282" s="215">
        <v>44211</v>
      </c>
      <c r="F282" s="5"/>
    </row>
    <row r="283" spans="1:8" x14ac:dyDescent="0.15">
      <c r="A283" s="3"/>
      <c r="B283" s="214" t="s">
        <v>324</v>
      </c>
      <c r="C283" s="215"/>
      <c r="F283" s="5"/>
    </row>
    <row r="284" spans="1:8" x14ac:dyDescent="0.15">
      <c r="A284" s="3"/>
      <c r="B284" s="210"/>
      <c r="C284" s="211"/>
      <c r="F284" s="5"/>
    </row>
    <row r="285" spans="1:8" x14ac:dyDescent="0.15">
      <c r="B285" s="216"/>
      <c r="C285" s="204"/>
      <c r="D285" s="204"/>
      <c r="F285" s="5"/>
    </row>
    <row r="286" spans="1:8" x14ac:dyDescent="0.15">
      <c r="A286" s="3"/>
      <c r="B286" s="472"/>
      <c r="C286" s="473"/>
      <c r="D286" s="473"/>
      <c r="E286" s="89" t="s">
        <v>330</v>
      </c>
      <c r="F286" s="89" t="s">
        <v>331</v>
      </c>
      <c r="G286" s="126"/>
    </row>
    <row r="287" spans="1:8" ht="27" customHeight="1" x14ac:dyDescent="0.15">
      <c r="A287" s="3" t="s">
        <v>398</v>
      </c>
      <c r="B287" s="469" t="s">
        <v>18</v>
      </c>
      <c r="C287" s="469"/>
      <c r="D287" s="469"/>
      <c r="E287" s="22"/>
      <c r="F287" s="22" t="s">
        <v>898</v>
      </c>
      <c r="H287" s="126"/>
    </row>
    <row r="288" spans="1:8" ht="14.25" customHeight="1" x14ac:dyDescent="0.15">
      <c r="F288" s="5"/>
    </row>
    <row r="289" spans="1:6" x14ac:dyDescent="0.15">
      <c r="A289" s="3" t="s">
        <v>399</v>
      </c>
      <c r="B289" s="119" t="s">
        <v>493</v>
      </c>
      <c r="F289" s="5"/>
    </row>
    <row r="290" spans="1:6" x14ac:dyDescent="0.15">
      <c r="A290" s="3"/>
      <c r="B290" s="119"/>
      <c r="F290" s="5"/>
    </row>
    <row r="291" spans="1:6" ht="12.75" customHeight="1" x14ac:dyDescent="0.15">
      <c r="A291" s="22"/>
      <c r="B291" s="8" t="s">
        <v>494</v>
      </c>
      <c r="C291" s="153"/>
      <c r="D291" s="5"/>
      <c r="E291" s="5"/>
      <c r="F291" s="5"/>
    </row>
    <row r="292" spans="1:6" x14ac:dyDescent="0.15">
      <c r="A292" s="22"/>
      <c r="B292" s="217" t="s">
        <v>495</v>
      </c>
      <c r="C292" s="218">
        <v>44287</v>
      </c>
      <c r="D292" s="5"/>
      <c r="E292" s="5"/>
      <c r="F292" s="5"/>
    </row>
    <row r="293" spans="1:6" x14ac:dyDescent="0.15">
      <c r="A293" s="22"/>
      <c r="B293" s="217" t="s">
        <v>496</v>
      </c>
      <c r="C293" s="219"/>
      <c r="D293" s="5"/>
      <c r="E293" s="5"/>
      <c r="F293" s="5"/>
    </row>
    <row r="294" spans="1:6" x14ac:dyDescent="0.15">
      <c r="B294" s="5"/>
      <c r="C294" s="5"/>
      <c r="D294" s="5"/>
      <c r="E294" s="5"/>
      <c r="F294" s="5"/>
    </row>
    <row r="295" spans="1:6" x14ac:dyDescent="0.15">
      <c r="A295" s="3" t="s">
        <v>400</v>
      </c>
      <c r="B295" s="19" t="s">
        <v>434</v>
      </c>
      <c r="F295" s="5"/>
    </row>
    <row r="296" spans="1:6" x14ac:dyDescent="0.15">
      <c r="A296" s="3"/>
      <c r="B296" s="220"/>
      <c r="C296" s="211"/>
      <c r="D296" s="5"/>
      <c r="F296" s="5"/>
    </row>
    <row r="297" spans="1:6" ht="12.75" customHeight="1" x14ac:dyDescent="0.15">
      <c r="A297" s="22"/>
      <c r="B297" s="8" t="s">
        <v>675</v>
      </c>
      <c r="C297" s="153"/>
      <c r="D297" s="5"/>
      <c r="E297" s="5"/>
      <c r="F297" s="5"/>
    </row>
    <row r="298" spans="1:6" x14ac:dyDescent="0.15">
      <c r="A298" s="22"/>
      <c r="B298" s="217" t="s">
        <v>676</v>
      </c>
      <c r="C298" s="218"/>
      <c r="D298" s="5"/>
      <c r="E298" s="5"/>
      <c r="F298" s="5"/>
    </row>
    <row r="299" spans="1:6" x14ac:dyDescent="0.15">
      <c r="A299" s="22"/>
      <c r="B299" s="217" t="s">
        <v>677</v>
      </c>
      <c r="C299" s="219">
        <v>2</v>
      </c>
      <c r="D299" s="17" t="s">
        <v>678</v>
      </c>
      <c r="E299" s="5"/>
      <c r="F299" s="5"/>
    </row>
    <row r="300" spans="1:6" x14ac:dyDescent="0.15">
      <c r="A300" s="22"/>
      <c r="B300" s="217" t="s">
        <v>194</v>
      </c>
      <c r="C300" s="219"/>
      <c r="D300" s="5"/>
      <c r="E300" s="5"/>
      <c r="F300" s="5"/>
    </row>
    <row r="301" spans="1:6" x14ac:dyDescent="0.15">
      <c r="A301" s="3"/>
      <c r="B301" s="474"/>
      <c r="C301" s="473"/>
      <c r="D301" s="211"/>
      <c r="F301" s="5"/>
    </row>
    <row r="302" spans="1:6" x14ac:dyDescent="0.15">
      <c r="A302" s="3"/>
      <c r="B302" s="205" t="s">
        <v>679</v>
      </c>
      <c r="C302" s="153"/>
      <c r="D302" s="221"/>
      <c r="F302" s="5"/>
    </row>
    <row r="303" spans="1:6" x14ac:dyDescent="0.15">
      <c r="A303" s="3"/>
      <c r="B303" s="95" t="s">
        <v>680</v>
      </c>
      <c r="C303" s="153"/>
      <c r="D303" s="5"/>
      <c r="F303" s="5"/>
    </row>
    <row r="304" spans="1:6" x14ac:dyDescent="0.15">
      <c r="A304" s="3"/>
      <c r="B304" s="95"/>
      <c r="C304" s="5"/>
      <c r="D304" s="5"/>
      <c r="F304" s="5"/>
    </row>
    <row r="305" spans="1:6" x14ac:dyDescent="0.15">
      <c r="A305" s="3"/>
      <c r="B305" s="205" t="s">
        <v>19</v>
      </c>
      <c r="C305" s="222"/>
      <c r="D305" s="5"/>
      <c r="F305" s="5"/>
    </row>
    <row r="306" spans="1:6" x14ac:dyDescent="0.15">
      <c r="A306" s="3"/>
      <c r="B306" s="205"/>
      <c r="C306" s="222"/>
      <c r="D306" s="5"/>
      <c r="F306" s="5"/>
    </row>
    <row r="307" spans="1:6" x14ac:dyDescent="0.15">
      <c r="A307" s="22"/>
      <c r="B307" s="149" t="s">
        <v>681</v>
      </c>
      <c r="C307" s="222"/>
      <c r="D307" s="5"/>
      <c r="F307" s="5"/>
    </row>
    <row r="308" spans="1:6" x14ac:dyDescent="0.15">
      <c r="A308" s="22"/>
      <c r="B308" s="149" t="s">
        <v>682</v>
      </c>
      <c r="C308" s="222"/>
      <c r="D308" s="5"/>
      <c r="F308" s="5"/>
    </row>
    <row r="309" spans="1:6" x14ac:dyDescent="0.15">
      <c r="A309" s="22"/>
      <c r="B309" s="149" t="s">
        <v>331</v>
      </c>
      <c r="C309" s="222"/>
      <c r="D309" s="5"/>
      <c r="E309" s="5"/>
      <c r="F309" s="5"/>
    </row>
    <row r="310" spans="1:6" x14ac:dyDescent="0.15">
      <c r="F310" s="5"/>
    </row>
    <row r="311" spans="1:6" x14ac:dyDescent="0.15">
      <c r="A311" s="3" t="s">
        <v>401</v>
      </c>
      <c r="B311" s="19" t="s">
        <v>209</v>
      </c>
      <c r="F311" s="5"/>
    </row>
    <row r="312" spans="1:6" x14ac:dyDescent="0.15">
      <c r="A312" s="3"/>
      <c r="B312" s="472"/>
      <c r="C312" s="473"/>
      <c r="D312" s="473"/>
      <c r="E312" s="223" t="s">
        <v>330</v>
      </c>
      <c r="F312" s="223" t="s">
        <v>331</v>
      </c>
    </row>
    <row r="313" spans="1:6" ht="26.25" customHeight="1" x14ac:dyDescent="0.15">
      <c r="A313" s="3"/>
      <c r="B313" s="439" t="s">
        <v>210</v>
      </c>
      <c r="C313" s="439"/>
      <c r="D313" s="453"/>
      <c r="E313" s="22" t="s">
        <v>898</v>
      </c>
      <c r="F313" s="22"/>
    </row>
    <row r="314" spans="1:6" x14ac:dyDescent="0.15">
      <c r="A314" s="3"/>
      <c r="B314" s="525" t="s">
        <v>211</v>
      </c>
      <c r="C314" s="525"/>
      <c r="D314" s="153" t="s">
        <v>914</v>
      </c>
      <c r="F314" s="9"/>
    </row>
    <row r="315" spans="1:6" x14ac:dyDescent="0.15">
      <c r="F315" s="5"/>
    </row>
    <row r="316" spans="1:6" x14ac:dyDescent="0.15">
      <c r="A316" s="3" t="s">
        <v>402</v>
      </c>
      <c r="B316" s="19" t="s">
        <v>212</v>
      </c>
      <c r="F316" s="5"/>
    </row>
    <row r="317" spans="1:6" x14ac:dyDescent="0.15">
      <c r="A317" s="3"/>
      <c r="B317" s="472"/>
      <c r="C317" s="473"/>
      <c r="D317" s="473"/>
      <c r="E317" s="110" t="s">
        <v>330</v>
      </c>
      <c r="F317" s="110" t="s">
        <v>331</v>
      </c>
    </row>
    <row r="318" spans="1:6" ht="38.25" customHeight="1" x14ac:dyDescent="0.15">
      <c r="A318" s="3"/>
      <c r="B318" s="439" t="s">
        <v>523</v>
      </c>
      <c r="C318" s="439"/>
      <c r="D318" s="453"/>
      <c r="E318" s="22"/>
      <c r="F318" s="22" t="s">
        <v>898</v>
      </c>
    </row>
    <row r="319" spans="1:6" ht="17.25" customHeight="1" x14ac:dyDescent="0.15">
      <c r="F319" s="5"/>
    </row>
    <row r="320" spans="1:6" x14ac:dyDescent="0.15">
      <c r="A320" s="3" t="s">
        <v>403</v>
      </c>
      <c r="B320" s="224" t="s">
        <v>683</v>
      </c>
      <c r="C320" s="205"/>
      <c r="D320" s="225"/>
      <c r="E320" s="226"/>
      <c r="F320" s="227"/>
    </row>
    <row r="321" spans="1:6" x14ac:dyDescent="0.15">
      <c r="F321" s="5"/>
    </row>
    <row r="322" spans="1:6" ht="16" x14ac:dyDescent="0.2">
      <c r="B322" s="62" t="s">
        <v>684</v>
      </c>
      <c r="F322" s="5"/>
    </row>
    <row r="323" spans="1:6" ht="16" x14ac:dyDescent="0.2">
      <c r="B323" s="62"/>
      <c r="F323" s="5"/>
    </row>
    <row r="324" spans="1:6" x14ac:dyDescent="0.15">
      <c r="A324" s="3" t="s">
        <v>404</v>
      </c>
      <c r="B324" s="19" t="s">
        <v>334</v>
      </c>
      <c r="F324" s="5"/>
    </row>
    <row r="325" spans="1:6" x14ac:dyDescent="0.15">
      <c r="A325" s="3"/>
      <c r="B325" s="472"/>
      <c r="C325" s="473"/>
      <c r="D325" s="473"/>
      <c r="E325" s="223" t="s">
        <v>330</v>
      </c>
      <c r="F325" s="223" t="s">
        <v>331</v>
      </c>
    </row>
    <row r="326" spans="1:6" ht="65.25" customHeight="1" x14ac:dyDescent="0.15">
      <c r="A326" s="3"/>
      <c r="B326" s="439" t="s">
        <v>335</v>
      </c>
      <c r="C326" s="439"/>
      <c r="D326" s="453"/>
      <c r="E326" s="22" t="s">
        <v>898</v>
      </c>
      <c r="F326" s="22"/>
    </row>
    <row r="327" spans="1:6" x14ac:dyDescent="0.15">
      <c r="A327" s="3"/>
      <c r="B327" s="439" t="s">
        <v>336</v>
      </c>
      <c r="C327" s="439"/>
      <c r="D327" s="439"/>
      <c r="E327" s="91"/>
      <c r="F327" s="91"/>
    </row>
    <row r="328" spans="1:6" x14ac:dyDescent="0.15">
      <c r="A328" s="3"/>
      <c r="B328" s="518" t="s">
        <v>337</v>
      </c>
      <c r="C328" s="519"/>
      <c r="D328" s="520"/>
      <c r="E328" s="228">
        <v>44545</v>
      </c>
      <c r="F328" s="91"/>
    </row>
    <row r="329" spans="1:6" x14ac:dyDescent="0.15">
      <c r="A329" s="3"/>
      <c r="B329" s="518" t="s">
        <v>338</v>
      </c>
      <c r="C329" s="519"/>
      <c r="D329" s="520"/>
      <c r="E329" s="228">
        <v>44201</v>
      </c>
      <c r="F329" s="91"/>
    </row>
    <row r="330" spans="1:6" x14ac:dyDescent="0.15">
      <c r="A330" s="3"/>
      <c r="B330" s="518" t="s">
        <v>339</v>
      </c>
      <c r="C330" s="519"/>
      <c r="D330" s="520"/>
      <c r="E330" s="228">
        <v>44228</v>
      </c>
      <c r="F330" s="91"/>
    </row>
    <row r="331" spans="1:6" x14ac:dyDescent="0.15">
      <c r="A331" s="3"/>
      <c r="B331" s="518" t="s">
        <v>340</v>
      </c>
      <c r="C331" s="519"/>
      <c r="D331" s="520"/>
      <c r="E331" s="228">
        <v>44242</v>
      </c>
      <c r="F331" s="91"/>
    </row>
    <row r="332" spans="1:6" x14ac:dyDescent="0.15">
      <c r="A332" s="3"/>
      <c r="B332" s="4"/>
      <c r="C332" s="4"/>
      <c r="D332" s="4"/>
      <c r="E332" s="211"/>
      <c r="F332" s="91"/>
    </row>
    <row r="333" spans="1:6" x14ac:dyDescent="0.15">
      <c r="A333" s="3"/>
      <c r="B333" s="469" t="s">
        <v>880</v>
      </c>
      <c r="C333" s="469"/>
      <c r="D333" s="469"/>
      <c r="E333" s="91"/>
      <c r="F333" s="91"/>
    </row>
    <row r="334" spans="1:6" x14ac:dyDescent="0.15">
      <c r="A334" s="3"/>
      <c r="B334" s="439" t="s">
        <v>341</v>
      </c>
      <c r="C334" s="439"/>
      <c r="D334" s="439"/>
      <c r="E334" s="324">
        <f>413+175</f>
        <v>588</v>
      </c>
      <c r="F334" s="91"/>
    </row>
    <row r="335" spans="1:6" x14ac:dyDescent="0.15">
      <c r="A335" s="3"/>
      <c r="B335" s="439" t="s">
        <v>342</v>
      </c>
      <c r="C335" s="439"/>
      <c r="D335" s="439"/>
      <c r="E335" s="687">
        <v>260</v>
      </c>
      <c r="F335" s="91"/>
    </row>
    <row r="336" spans="1:6" ht="12.75" customHeight="1" x14ac:dyDescent="0.15">
      <c r="A336" s="3"/>
      <c r="B336" s="439" t="s">
        <v>343</v>
      </c>
      <c r="C336" s="439"/>
      <c r="D336" s="439"/>
      <c r="E336" s="439"/>
      <c r="F336" s="439"/>
    </row>
    <row r="337" spans="1:7" x14ac:dyDescent="0.15">
      <c r="A337" s="3"/>
      <c r="B337" s="454"/>
      <c r="C337" s="454"/>
      <c r="D337" s="454"/>
      <c r="E337" s="454"/>
      <c r="F337" s="454"/>
    </row>
    <row r="338" spans="1:7" x14ac:dyDescent="0.15">
      <c r="F338" s="5"/>
    </row>
    <row r="339" spans="1:7" x14ac:dyDescent="0.15">
      <c r="F339" s="5"/>
    </row>
    <row r="340" spans="1:7" x14ac:dyDescent="0.15">
      <c r="A340" s="3" t="s">
        <v>405</v>
      </c>
      <c r="B340" s="19" t="s">
        <v>213</v>
      </c>
      <c r="F340" s="5"/>
    </row>
    <row r="341" spans="1:7" x14ac:dyDescent="0.15">
      <c r="A341" s="3"/>
      <c r="B341" s="472"/>
      <c r="C341" s="473"/>
      <c r="D341" s="473"/>
      <c r="E341" s="223" t="s">
        <v>330</v>
      </c>
      <c r="F341" s="223" t="s">
        <v>331</v>
      </c>
    </row>
    <row r="342" spans="1:7" ht="45" customHeight="1" x14ac:dyDescent="0.15">
      <c r="A342" s="3"/>
      <c r="B342" s="439" t="s">
        <v>685</v>
      </c>
      <c r="C342" s="439"/>
      <c r="D342" s="453"/>
      <c r="E342" s="22"/>
      <c r="F342" s="22" t="s">
        <v>898</v>
      </c>
    </row>
    <row r="343" spans="1:7" x14ac:dyDescent="0.15">
      <c r="A343" s="3"/>
      <c r="B343" s="517" t="s">
        <v>336</v>
      </c>
      <c r="C343" s="517"/>
      <c r="D343" s="517"/>
      <c r="E343" s="91"/>
    </row>
    <row r="344" spans="1:7" x14ac:dyDescent="0.15">
      <c r="A344" s="3"/>
      <c r="B344" s="455" t="s">
        <v>344</v>
      </c>
      <c r="C344" s="455"/>
      <c r="D344" s="228"/>
      <c r="E344" s="211"/>
    </row>
    <row r="345" spans="1:7" x14ac:dyDescent="0.15">
      <c r="A345" s="3"/>
      <c r="B345" s="455" t="s">
        <v>345</v>
      </c>
      <c r="C345" s="455"/>
      <c r="D345" s="228"/>
      <c r="E345" s="211"/>
    </row>
    <row r="346" spans="1:7" x14ac:dyDescent="0.15">
      <c r="F346" s="5"/>
    </row>
    <row r="347" spans="1:7" ht="18.75" customHeight="1" x14ac:dyDescent="0.15">
      <c r="E347" s="223" t="s">
        <v>330</v>
      </c>
      <c r="F347" s="223" t="s">
        <v>331</v>
      </c>
    </row>
    <row r="348" spans="1:7" ht="27" customHeight="1" x14ac:dyDescent="0.15">
      <c r="A348" s="3"/>
      <c r="B348" s="521" t="s">
        <v>20</v>
      </c>
      <c r="C348" s="521"/>
      <c r="D348" s="521"/>
      <c r="E348" s="22"/>
      <c r="F348" s="22"/>
      <c r="G348" s="229"/>
    </row>
    <row r="349" spans="1:7" x14ac:dyDescent="0.15"/>
    <row r="350" spans="1:7" x14ac:dyDescent="0.15"/>
    <row r="351" spans="1:7" x14ac:dyDescent="0.15"/>
    <row r="352" spans="1:7" x14ac:dyDescent="0.15"/>
    <row r="353" x14ac:dyDescent="0.15"/>
    <row r="354" x14ac:dyDescent="0.15"/>
    <row r="355" x14ac:dyDescent="0.15"/>
    <row r="356" x14ac:dyDescent="0.15"/>
    <row r="357" x14ac:dyDescent="0.15"/>
    <row r="358" x14ac:dyDescent="0.15"/>
    <row r="359" x14ac:dyDescent="0.15"/>
    <row r="360" x14ac:dyDescent="0.15"/>
    <row r="361" x14ac:dyDescent="0.15"/>
    <row r="362" x14ac:dyDescent="0.15"/>
    <row r="363" x14ac:dyDescent="0.15"/>
    <row r="364" x14ac:dyDescent="0.15"/>
    <row r="365" x14ac:dyDescent="0.15"/>
    <row r="366" x14ac:dyDescent="0.15"/>
    <row r="367" x14ac:dyDescent="0.15"/>
    <row r="368" x14ac:dyDescent="0.15"/>
    <row r="369" x14ac:dyDescent="0.15"/>
    <row r="370" x14ac:dyDescent="0.15"/>
    <row r="371" x14ac:dyDescent="0.15"/>
    <row r="372" x14ac:dyDescent="0.15"/>
    <row r="373" x14ac:dyDescent="0.15"/>
    <row r="374" x14ac:dyDescent="0.15"/>
    <row r="375" x14ac:dyDescent="0.15"/>
    <row r="376" x14ac:dyDescent="0.15"/>
    <row r="377" x14ac:dyDescent="0.15"/>
    <row r="378" x14ac:dyDescent="0.15"/>
    <row r="379" x14ac:dyDescent="0.15"/>
    <row r="380" x14ac:dyDescent="0.15"/>
    <row r="381" x14ac:dyDescent="0.15"/>
    <row r="382" x14ac:dyDescent="0.15"/>
    <row r="383" x14ac:dyDescent="0.15"/>
    <row r="384" x14ac:dyDescent="0.15"/>
    <row r="385" x14ac:dyDescent="0.15"/>
    <row r="386" x14ac:dyDescent="0.15"/>
    <row r="387" x14ac:dyDescent="0.15"/>
  </sheetData>
  <mergeCells count="128">
    <mergeCell ref="B180:F180"/>
    <mergeCell ref="B181:F181"/>
    <mergeCell ref="B182:F182"/>
    <mergeCell ref="B183:F183"/>
    <mergeCell ref="B40:F40"/>
    <mergeCell ref="B41:D41"/>
    <mergeCell ref="B42:D42"/>
    <mergeCell ref="B43:D43"/>
    <mergeCell ref="B118:G120"/>
    <mergeCell ref="B177:F177"/>
    <mergeCell ref="B112:G112"/>
    <mergeCell ref="B69:D69"/>
    <mergeCell ref="B70:D70"/>
    <mergeCell ref="B126:G126"/>
    <mergeCell ref="B114:D114"/>
    <mergeCell ref="B115:D115"/>
    <mergeCell ref="B116:D116"/>
    <mergeCell ref="B101:D101"/>
    <mergeCell ref="B100:D100"/>
    <mergeCell ref="C104:G104"/>
    <mergeCell ref="B103:F103"/>
    <mergeCell ref="B143:E143"/>
    <mergeCell ref="B142:E142"/>
    <mergeCell ref="D145:F146"/>
    <mergeCell ref="B342:D342"/>
    <mergeCell ref="B343:D343"/>
    <mergeCell ref="B335:D335"/>
    <mergeCell ref="B330:D330"/>
    <mergeCell ref="B331:D331"/>
    <mergeCell ref="B348:D348"/>
    <mergeCell ref="B230:F230"/>
    <mergeCell ref="B175:F175"/>
    <mergeCell ref="B150:D150"/>
    <mergeCell ref="B312:D312"/>
    <mergeCell ref="B313:D313"/>
    <mergeCell ref="B314:C314"/>
    <mergeCell ref="B317:D317"/>
    <mergeCell ref="B318:D318"/>
    <mergeCell ref="B328:D328"/>
    <mergeCell ref="B329:D329"/>
    <mergeCell ref="B325:D325"/>
    <mergeCell ref="B341:D341"/>
    <mergeCell ref="B247:C247"/>
    <mergeCell ref="B248:C248"/>
    <mergeCell ref="B250:C250"/>
    <mergeCell ref="B249:C249"/>
    <mergeCell ref="B243:C243"/>
    <mergeCell ref="B244:C244"/>
    <mergeCell ref="B245:C245"/>
    <mergeCell ref="B246:C246"/>
    <mergeCell ref="B232:D232"/>
    <mergeCell ref="B233:D233"/>
    <mergeCell ref="B234:D234"/>
    <mergeCell ref="B235:D235"/>
    <mergeCell ref="B236:D236"/>
    <mergeCell ref="B239:F239"/>
    <mergeCell ref="B242:C242"/>
    <mergeCell ref="B267:C267"/>
    <mergeCell ref="B269:F269"/>
    <mergeCell ref="B275:C275"/>
    <mergeCell ref="A1:F1"/>
    <mergeCell ref="B8:D8"/>
    <mergeCell ref="B9:D9"/>
    <mergeCell ref="B11:D11"/>
    <mergeCell ref="B67:D67"/>
    <mergeCell ref="B14:D14"/>
    <mergeCell ref="B15:D15"/>
    <mergeCell ref="B20:F20"/>
    <mergeCell ref="B17:D17"/>
    <mergeCell ref="B18:D18"/>
    <mergeCell ref="B26:D26"/>
    <mergeCell ref="B29:D29"/>
    <mergeCell ref="B30:D30"/>
    <mergeCell ref="B31:D31"/>
    <mergeCell ref="B45:F45"/>
    <mergeCell ref="B32:D32"/>
    <mergeCell ref="A3:A4"/>
    <mergeCell ref="B3:F4"/>
    <mergeCell ref="B5:F5"/>
    <mergeCell ref="B6:F6"/>
    <mergeCell ref="B7:F7"/>
    <mergeCell ref="B21:F21"/>
    <mergeCell ref="B28:D28"/>
    <mergeCell ref="B145:C146"/>
    <mergeCell ref="B178:F178"/>
    <mergeCell ref="B179:F179"/>
    <mergeCell ref="B72:F72"/>
    <mergeCell ref="B124:D124"/>
    <mergeCell ref="B12:D12"/>
    <mergeCell ref="B74:F74"/>
    <mergeCell ref="B46:C46"/>
    <mergeCell ref="B50:F50"/>
    <mergeCell ref="B66:F66"/>
    <mergeCell ref="B68:D68"/>
    <mergeCell ref="B47:C47"/>
    <mergeCell ref="B48:C48"/>
    <mergeCell ref="B122:D122"/>
    <mergeCell ref="B123:D123"/>
    <mergeCell ref="B24:C24"/>
    <mergeCell ref="B34:C34"/>
    <mergeCell ref="B35:C35"/>
    <mergeCell ref="C155:F155"/>
    <mergeCell ref="B148:F148"/>
    <mergeCell ref="B137:F137"/>
    <mergeCell ref="B279:C279"/>
    <mergeCell ref="B336:F336"/>
    <mergeCell ref="B337:F337"/>
    <mergeCell ref="B344:C344"/>
    <mergeCell ref="B345:C345"/>
    <mergeCell ref="B189:G191"/>
    <mergeCell ref="B202:G202"/>
    <mergeCell ref="B104:B105"/>
    <mergeCell ref="B231:D231"/>
    <mergeCell ref="B237:D237"/>
    <mergeCell ref="B241:C241"/>
    <mergeCell ref="B259:F259"/>
    <mergeCell ref="B262:C262"/>
    <mergeCell ref="B251:C251"/>
    <mergeCell ref="B333:D333"/>
    <mergeCell ref="B334:D334"/>
    <mergeCell ref="B326:D326"/>
    <mergeCell ref="B327:D327"/>
    <mergeCell ref="B253:D253"/>
    <mergeCell ref="B254:D254"/>
    <mergeCell ref="B286:D286"/>
    <mergeCell ref="B287:D287"/>
    <mergeCell ref="B301:C301"/>
    <mergeCell ref="B264:C264"/>
  </mergeCells>
  <phoneticPr fontId="0" type="noConversion"/>
  <pageMargins left="0.75" right="0.75" top="1" bottom="1" header="0.5" footer="0.5"/>
  <pageSetup scale="75" fitToWidth="0" fitToHeight="0" orientation="portrait" r:id="rId1"/>
  <headerFooter alignWithMargins="0">
    <oddHeader>&amp;LCommon Data Set 2021-2022</oddHeader>
    <oddFooter>&amp;LCDS-B&amp;RPage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115"/>
  <sheetViews>
    <sheetView showRuler="0" zoomScaleNormal="100" zoomScalePageLayoutView="85" workbookViewId="0">
      <selection activeCell="E65" sqref="E65"/>
    </sheetView>
  </sheetViews>
  <sheetFormatPr baseColWidth="10" defaultColWidth="0" defaultRowHeight="13" zeroHeight="1" x14ac:dyDescent="0.15"/>
  <cols>
    <col min="1" max="1" width="4.5" style="2" customWidth="1"/>
    <col min="2" max="2" width="22.83203125" style="1" customWidth="1"/>
    <col min="3" max="7" width="12.83203125" style="1" customWidth="1"/>
    <col min="8" max="8" width="9.1640625" style="1" customWidth="1"/>
    <col min="9" max="16384" width="0" style="1" hidden="1"/>
  </cols>
  <sheetData>
    <row r="1" spans="1:7" ht="18" x14ac:dyDescent="0.15">
      <c r="A1" s="429" t="s">
        <v>346</v>
      </c>
      <c r="B1" s="429"/>
      <c r="C1" s="429"/>
      <c r="D1" s="429"/>
      <c r="E1" s="429"/>
      <c r="F1" s="429"/>
      <c r="G1" s="429"/>
    </row>
    <row r="2" spans="1:7" x14ac:dyDescent="0.15"/>
    <row r="3" spans="1:7" ht="16" x14ac:dyDescent="0.2">
      <c r="B3" s="62" t="s">
        <v>842</v>
      </c>
    </row>
    <row r="4" spans="1:7" x14ac:dyDescent="0.15">
      <c r="B4" s="472"/>
      <c r="C4" s="473"/>
      <c r="D4" s="473"/>
      <c r="E4" s="110" t="s">
        <v>330</v>
      </c>
      <c r="F4" s="110" t="s">
        <v>331</v>
      </c>
      <c r="G4" s="9"/>
    </row>
    <row r="5" spans="1:7" ht="26.25" customHeight="1" x14ac:dyDescent="0.15">
      <c r="A5" s="3" t="s">
        <v>45</v>
      </c>
      <c r="B5" s="439" t="s">
        <v>686</v>
      </c>
      <c r="C5" s="439"/>
      <c r="D5" s="453"/>
      <c r="E5" s="22" t="s">
        <v>898</v>
      </c>
      <c r="F5" s="22"/>
      <c r="G5" s="100"/>
    </row>
    <row r="6" spans="1:7" ht="41.25" customHeight="1" x14ac:dyDescent="0.15">
      <c r="A6" s="3"/>
      <c r="B6" s="439" t="s">
        <v>687</v>
      </c>
      <c r="C6" s="439"/>
      <c r="D6" s="453"/>
      <c r="E6" s="22" t="s">
        <v>898</v>
      </c>
      <c r="F6" s="22"/>
      <c r="G6" s="5"/>
    </row>
    <row r="7" spans="1:7" x14ac:dyDescent="0.15">
      <c r="B7" s="4"/>
      <c r="C7" s="4"/>
      <c r="D7" s="4"/>
      <c r="E7" s="91"/>
      <c r="F7" s="91"/>
      <c r="G7" s="5"/>
    </row>
    <row r="8" spans="1:7" ht="29.25" customHeight="1" x14ac:dyDescent="0.15">
      <c r="A8" s="185" t="s">
        <v>46</v>
      </c>
      <c r="B8" s="488" t="s">
        <v>881</v>
      </c>
      <c r="C8" s="488"/>
      <c r="D8" s="488"/>
      <c r="E8" s="488"/>
      <c r="F8" s="488"/>
      <c r="G8" s="488"/>
    </row>
    <row r="9" spans="1:7" ht="28" x14ac:dyDescent="0.15">
      <c r="A9" s="3"/>
      <c r="B9" s="230"/>
      <c r="C9" s="177" t="s">
        <v>347</v>
      </c>
      <c r="D9" s="177" t="s">
        <v>186</v>
      </c>
      <c r="E9" s="177" t="s">
        <v>187</v>
      </c>
      <c r="F9" s="231"/>
    </row>
    <row r="10" spans="1:7" x14ac:dyDescent="0.15">
      <c r="A10" s="3"/>
      <c r="B10" s="232" t="s">
        <v>166</v>
      </c>
      <c r="C10" s="233">
        <v>103</v>
      </c>
      <c r="D10" s="233">
        <v>22</v>
      </c>
      <c r="E10" s="233">
        <v>8</v>
      </c>
      <c r="F10" s="234"/>
    </row>
    <row r="11" spans="1:7" x14ac:dyDescent="0.15">
      <c r="A11" s="3"/>
      <c r="B11" s="232" t="s">
        <v>167</v>
      </c>
      <c r="C11" s="233">
        <v>134</v>
      </c>
      <c r="D11" s="233">
        <v>33</v>
      </c>
      <c r="E11" s="233">
        <v>11</v>
      </c>
      <c r="F11" s="234"/>
    </row>
    <row r="12" spans="1:7" x14ac:dyDescent="0.15">
      <c r="A12" s="3"/>
      <c r="B12" s="235" t="s">
        <v>188</v>
      </c>
      <c r="C12" s="236">
        <f>SUM(C10:C11)</f>
        <v>237</v>
      </c>
      <c r="D12" s="236">
        <f>SUM(D10:D11)</f>
        <v>55</v>
      </c>
      <c r="E12" s="236">
        <f>SUM(E10:E11)</f>
        <v>19</v>
      </c>
      <c r="F12" s="234"/>
    </row>
    <row r="13" spans="1:7" x14ac:dyDescent="0.15"/>
    <row r="14" spans="1:7" ht="16" x14ac:dyDescent="0.15">
      <c r="B14" s="96" t="s">
        <v>688</v>
      </c>
      <c r="C14" s="2"/>
      <c r="D14" s="226"/>
    </row>
    <row r="15" spans="1:7" x14ac:dyDescent="0.15">
      <c r="A15" s="3" t="s">
        <v>47</v>
      </c>
      <c r="B15" s="511" t="s">
        <v>189</v>
      </c>
      <c r="C15" s="511"/>
      <c r="D15" s="511"/>
    </row>
    <row r="16" spans="1:7" x14ac:dyDescent="0.15">
      <c r="A16" s="3"/>
      <c r="B16" s="2"/>
      <c r="C16" s="2"/>
      <c r="D16" s="2"/>
    </row>
    <row r="17" spans="1:7" ht="16" x14ac:dyDescent="0.15">
      <c r="A17" s="22" t="s">
        <v>898</v>
      </c>
      <c r="B17" s="237" t="s">
        <v>190</v>
      </c>
      <c r="C17" s="238"/>
    </row>
    <row r="18" spans="1:7" ht="16" x14ac:dyDescent="0.15">
      <c r="A18" s="22"/>
      <c r="B18" s="237" t="s">
        <v>50</v>
      </c>
      <c r="C18" s="238"/>
    </row>
    <row r="19" spans="1:7" ht="16" x14ac:dyDescent="0.15">
      <c r="A19" s="22" t="s">
        <v>898</v>
      </c>
      <c r="B19" s="237" t="s">
        <v>191</v>
      </c>
      <c r="C19" s="238"/>
    </row>
    <row r="20" spans="1:7" ht="16" x14ac:dyDescent="0.15">
      <c r="A20" s="22"/>
      <c r="B20" s="237" t="s">
        <v>192</v>
      </c>
      <c r="C20" s="238"/>
    </row>
    <row r="21" spans="1:7" ht="12.75" customHeight="1" x14ac:dyDescent="0.15">
      <c r="A21" s="3"/>
      <c r="B21" s="472"/>
      <c r="C21" s="473"/>
      <c r="D21" s="473"/>
      <c r="E21" s="110" t="s">
        <v>330</v>
      </c>
      <c r="F21" s="110" t="s">
        <v>331</v>
      </c>
      <c r="G21" s="9"/>
    </row>
    <row r="22" spans="1:7" ht="40.5" customHeight="1" x14ac:dyDescent="0.15">
      <c r="A22" s="3" t="s">
        <v>48</v>
      </c>
      <c r="B22" s="439" t="s">
        <v>193</v>
      </c>
      <c r="C22" s="439"/>
      <c r="D22" s="453"/>
      <c r="E22" s="22" t="s">
        <v>898</v>
      </c>
      <c r="F22" s="22"/>
      <c r="G22" s="9"/>
    </row>
    <row r="23" spans="1:7" ht="24.75" customHeight="1" x14ac:dyDescent="0.15">
      <c r="A23" s="3"/>
      <c r="B23" s="517" t="s">
        <v>51</v>
      </c>
      <c r="C23" s="517"/>
      <c r="D23" s="517"/>
      <c r="E23" s="219" t="s">
        <v>920</v>
      </c>
      <c r="F23" s="91"/>
      <c r="G23" s="9"/>
    </row>
    <row r="24" spans="1:7" x14ac:dyDescent="0.15"/>
    <row r="25" spans="1:7" x14ac:dyDescent="0.15">
      <c r="A25" s="3" t="s">
        <v>49</v>
      </c>
      <c r="B25" s="562" t="s">
        <v>313</v>
      </c>
      <c r="C25" s="562"/>
      <c r="D25" s="562"/>
      <c r="E25" s="562"/>
      <c r="F25" s="15"/>
    </row>
    <row r="26" spans="1:7" x14ac:dyDescent="0.15">
      <c r="A26" s="3"/>
      <c r="B26" s="359"/>
      <c r="C26" s="359"/>
      <c r="D26" s="359"/>
      <c r="E26" s="359"/>
      <c r="F26" s="239"/>
    </row>
    <row r="27" spans="1:7" ht="24" x14ac:dyDescent="0.15">
      <c r="A27" s="3"/>
      <c r="B27" s="240"/>
      <c r="C27" s="241" t="s">
        <v>314</v>
      </c>
      <c r="D27" s="358" t="s">
        <v>315</v>
      </c>
      <c r="E27" s="358" t="s">
        <v>316</v>
      </c>
      <c r="F27" s="241" t="s">
        <v>317</v>
      </c>
      <c r="G27" s="241" t="s">
        <v>318</v>
      </c>
    </row>
    <row r="28" spans="1:7" ht="14" x14ac:dyDescent="0.15">
      <c r="A28" s="3"/>
      <c r="B28" s="6" t="s">
        <v>319</v>
      </c>
      <c r="C28" s="22" t="s">
        <v>898</v>
      </c>
      <c r="D28" s="22"/>
      <c r="E28" s="22"/>
      <c r="F28" s="22"/>
      <c r="G28" s="22"/>
    </row>
    <row r="29" spans="1:7" ht="14" x14ac:dyDescent="0.15">
      <c r="A29" s="3"/>
      <c r="B29" s="6" t="s">
        <v>320</v>
      </c>
      <c r="C29" s="22" t="s">
        <v>898</v>
      </c>
      <c r="D29" s="22"/>
      <c r="E29" s="22"/>
      <c r="F29" s="22"/>
      <c r="G29" s="22"/>
    </row>
    <row r="30" spans="1:7" ht="28" x14ac:dyDescent="0.15">
      <c r="A30" s="3"/>
      <c r="B30" s="6" t="s">
        <v>321</v>
      </c>
      <c r="C30" s="22" t="s">
        <v>898</v>
      </c>
      <c r="D30" s="22"/>
      <c r="E30" s="22"/>
      <c r="F30" s="22"/>
      <c r="G30" s="22"/>
    </row>
    <row r="31" spans="1:7" ht="14" x14ac:dyDescent="0.15">
      <c r="A31" s="3"/>
      <c r="B31" s="6" t="s">
        <v>563</v>
      </c>
      <c r="C31" s="22"/>
      <c r="D31" s="22" t="s">
        <v>898</v>
      </c>
      <c r="E31" s="22"/>
      <c r="F31" s="22"/>
      <c r="G31" s="22"/>
    </row>
    <row r="32" spans="1:7" ht="14" x14ac:dyDescent="0.15">
      <c r="A32" s="3"/>
      <c r="B32" s="6" t="s">
        <v>561</v>
      </c>
      <c r="C32" s="22"/>
      <c r="D32" s="22" t="s">
        <v>898</v>
      </c>
      <c r="E32" s="22"/>
      <c r="F32" s="22"/>
      <c r="G32" s="22"/>
    </row>
    <row r="33" spans="1:7" ht="40.5" customHeight="1" x14ac:dyDescent="0.15">
      <c r="A33" s="3"/>
      <c r="B33" s="6" t="s">
        <v>322</v>
      </c>
      <c r="C33" s="22" t="s">
        <v>898</v>
      </c>
      <c r="D33" s="22"/>
      <c r="E33" s="22"/>
      <c r="F33" s="22"/>
      <c r="G33" s="22"/>
    </row>
    <row r="34" spans="1:7" x14ac:dyDescent="0.15"/>
    <row r="35" spans="1:7" ht="27" customHeight="1" x14ac:dyDescent="0.15">
      <c r="A35" s="3" t="s">
        <v>53</v>
      </c>
      <c r="B35" s="439" t="s">
        <v>52</v>
      </c>
      <c r="C35" s="439"/>
      <c r="D35" s="439"/>
      <c r="E35" s="242"/>
      <c r="G35" s="9"/>
    </row>
    <row r="36" spans="1:7" x14ac:dyDescent="0.15"/>
    <row r="37" spans="1:7" ht="26.25" customHeight="1" x14ac:dyDescent="0.15">
      <c r="A37" s="3" t="s">
        <v>54</v>
      </c>
      <c r="B37" s="439" t="s">
        <v>689</v>
      </c>
      <c r="C37" s="439"/>
      <c r="D37" s="439"/>
      <c r="E37" s="246">
        <v>3</v>
      </c>
      <c r="G37" s="9"/>
    </row>
    <row r="38" spans="1:7" x14ac:dyDescent="0.15"/>
    <row r="39" spans="1:7" ht="12.75" customHeight="1" x14ac:dyDescent="0.15">
      <c r="A39" s="3" t="s">
        <v>55</v>
      </c>
      <c r="B39" s="439" t="s">
        <v>323</v>
      </c>
      <c r="C39" s="439"/>
      <c r="D39" s="439"/>
      <c r="E39" s="439"/>
      <c r="F39" s="439"/>
      <c r="G39" s="13"/>
    </row>
    <row r="40" spans="1:7" x14ac:dyDescent="0.15">
      <c r="A40" s="3"/>
      <c r="B40" s="454"/>
      <c r="C40" s="454"/>
      <c r="D40" s="454"/>
      <c r="E40" s="454"/>
      <c r="F40" s="454"/>
      <c r="G40" s="454"/>
    </row>
    <row r="41" spans="1:7" x14ac:dyDescent="0.15"/>
    <row r="42" spans="1:7" ht="37.5" customHeight="1" x14ac:dyDescent="0.15">
      <c r="A42" s="3" t="s">
        <v>57</v>
      </c>
      <c r="B42" s="554" t="s">
        <v>56</v>
      </c>
      <c r="C42" s="554"/>
      <c r="D42" s="554"/>
      <c r="E42" s="554"/>
      <c r="F42" s="554"/>
      <c r="G42" s="554"/>
    </row>
    <row r="43" spans="1:7" x14ac:dyDescent="0.15">
      <c r="A43" s="3" t="s">
        <v>57</v>
      </c>
      <c r="B43" s="243"/>
      <c r="C43" s="241" t="s">
        <v>324</v>
      </c>
      <c r="D43" s="241" t="s">
        <v>325</v>
      </c>
      <c r="E43" s="241" t="s">
        <v>326</v>
      </c>
      <c r="F43" s="241" t="s">
        <v>327</v>
      </c>
      <c r="G43" s="241" t="s">
        <v>328</v>
      </c>
    </row>
    <row r="44" spans="1:7" x14ac:dyDescent="0.15">
      <c r="A44" s="3" t="s">
        <v>57</v>
      </c>
      <c r="B44" s="174" t="s">
        <v>190</v>
      </c>
      <c r="C44" s="215"/>
      <c r="D44" s="215">
        <v>44515</v>
      </c>
      <c r="E44" s="215"/>
      <c r="F44" s="215"/>
      <c r="G44" s="244"/>
    </row>
    <row r="45" spans="1:7" x14ac:dyDescent="0.15">
      <c r="A45" s="3" t="s">
        <v>57</v>
      </c>
      <c r="B45" s="174" t="s">
        <v>50</v>
      </c>
      <c r="C45" s="215"/>
      <c r="D45" s="215"/>
      <c r="E45" s="215"/>
      <c r="F45" s="215"/>
      <c r="G45" s="244"/>
    </row>
    <row r="46" spans="1:7" x14ac:dyDescent="0.15">
      <c r="A46" s="3" t="s">
        <v>57</v>
      </c>
      <c r="B46" s="174" t="s">
        <v>191</v>
      </c>
      <c r="C46" s="215"/>
      <c r="D46" s="215">
        <v>44287</v>
      </c>
      <c r="E46" s="215"/>
      <c r="F46" s="215"/>
      <c r="G46" s="244"/>
    </row>
    <row r="47" spans="1:7" x14ac:dyDescent="0.15">
      <c r="A47" s="3" t="s">
        <v>57</v>
      </c>
      <c r="B47" s="174" t="s">
        <v>192</v>
      </c>
      <c r="C47" s="215"/>
      <c r="D47" s="215"/>
      <c r="E47" s="215"/>
      <c r="F47" s="215"/>
      <c r="G47" s="244"/>
    </row>
    <row r="48" spans="1:7" x14ac:dyDescent="0.15">
      <c r="A48" s="3"/>
      <c r="B48" s="5"/>
      <c r="C48" s="245"/>
      <c r="D48" s="245"/>
      <c r="E48" s="245"/>
      <c r="F48" s="245"/>
      <c r="G48" s="18"/>
    </row>
    <row r="49" spans="1:7" x14ac:dyDescent="0.15">
      <c r="A49" s="3"/>
      <c r="B49" s="5"/>
      <c r="C49" s="245"/>
      <c r="D49" s="245"/>
      <c r="E49" s="245"/>
      <c r="F49" s="245"/>
      <c r="G49" s="18"/>
    </row>
    <row r="50" spans="1:7" x14ac:dyDescent="0.15"/>
    <row r="51" spans="1:7" ht="12.75" customHeight="1" x14ac:dyDescent="0.15">
      <c r="A51" s="3"/>
      <c r="B51" s="472"/>
      <c r="C51" s="473"/>
      <c r="D51" s="473"/>
      <c r="E51" s="89" t="s">
        <v>330</v>
      </c>
      <c r="F51" s="89" t="s">
        <v>331</v>
      </c>
      <c r="G51" s="9"/>
    </row>
    <row r="52" spans="1:7" ht="26.25" customHeight="1" x14ac:dyDescent="0.15">
      <c r="A52" s="3" t="s">
        <v>58</v>
      </c>
      <c r="B52" s="439" t="s">
        <v>41</v>
      </c>
      <c r="C52" s="439"/>
      <c r="D52" s="453"/>
      <c r="E52" s="22"/>
      <c r="F52" s="22" t="s">
        <v>898</v>
      </c>
      <c r="G52" s="100"/>
    </row>
    <row r="53" spans="1:7" x14ac:dyDescent="0.15">
      <c r="B53" s="4"/>
      <c r="C53" s="4"/>
      <c r="D53" s="4"/>
      <c r="E53" s="91"/>
      <c r="F53" s="91"/>
    </row>
    <row r="54" spans="1:7" ht="12.75" customHeight="1" x14ac:dyDescent="0.15">
      <c r="A54" s="3" t="s">
        <v>59</v>
      </c>
      <c r="B54" s="439" t="s">
        <v>60</v>
      </c>
      <c r="C54" s="439"/>
      <c r="D54" s="439"/>
      <c r="E54" s="439"/>
      <c r="F54" s="439"/>
      <c r="G54" s="439"/>
    </row>
    <row r="55" spans="1:7" x14ac:dyDescent="0.15">
      <c r="A55" s="3"/>
      <c r="B55" s="454"/>
      <c r="C55" s="454"/>
      <c r="D55" s="454"/>
      <c r="E55" s="454"/>
      <c r="F55" s="454"/>
      <c r="G55" s="454"/>
    </row>
    <row r="56" spans="1:7" x14ac:dyDescent="0.15"/>
    <row r="57" spans="1:7" ht="16" x14ac:dyDescent="0.15">
      <c r="B57" s="564" t="s">
        <v>690</v>
      </c>
      <c r="C57" s="511"/>
    </row>
    <row r="58" spans="1:7" ht="27.75" customHeight="1" x14ac:dyDescent="0.15">
      <c r="A58" s="3" t="s">
        <v>61</v>
      </c>
      <c r="B58" s="439" t="s">
        <v>62</v>
      </c>
      <c r="C58" s="439"/>
      <c r="D58" s="246"/>
      <c r="G58" s="9"/>
    </row>
    <row r="59" spans="1:7" x14ac:dyDescent="0.15"/>
    <row r="60" spans="1:7" x14ac:dyDescent="0.15">
      <c r="A60" s="3"/>
      <c r="B60" s="472"/>
      <c r="C60" s="473"/>
      <c r="D60" s="473"/>
      <c r="E60" s="223" t="s">
        <v>42</v>
      </c>
      <c r="F60" s="223" t="s">
        <v>63</v>
      </c>
    </row>
    <row r="61" spans="1:7" ht="26.25" customHeight="1" x14ac:dyDescent="0.15">
      <c r="A61" s="3" t="s">
        <v>508</v>
      </c>
      <c r="B61" s="439" t="s">
        <v>691</v>
      </c>
      <c r="C61" s="439"/>
      <c r="D61" s="453"/>
      <c r="E61" s="22">
        <v>32</v>
      </c>
      <c r="F61" s="22" t="s">
        <v>921</v>
      </c>
    </row>
    <row r="62" spans="1:7" x14ac:dyDescent="0.15"/>
    <row r="63" spans="1:7" x14ac:dyDescent="0.15">
      <c r="A63" s="3"/>
      <c r="B63" s="472"/>
      <c r="C63" s="473"/>
      <c r="D63" s="473"/>
      <c r="E63" s="223" t="s">
        <v>42</v>
      </c>
      <c r="F63" s="223" t="s">
        <v>63</v>
      </c>
    </row>
    <row r="64" spans="1:7" ht="27" customHeight="1" x14ac:dyDescent="0.15">
      <c r="A64" s="3" t="s">
        <v>509</v>
      </c>
      <c r="B64" s="439" t="s">
        <v>692</v>
      </c>
      <c r="C64" s="439"/>
      <c r="D64" s="453"/>
      <c r="E64" s="22">
        <v>64</v>
      </c>
      <c r="F64" s="22" t="s">
        <v>921</v>
      </c>
    </row>
    <row r="65" spans="1:7" x14ac:dyDescent="0.15">
      <c r="B65" s="16"/>
      <c r="C65" s="16"/>
      <c r="D65" s="16"/>
      <c r="E65" s="16"/>
      <c r="F65" s="16"/>
      <c r="G65" s="16"/>
    </row>
    <row r="66" spans="1:7" ht="27.75" customHeight="1" x14ac:dyDescent="0.15">
      <c r="A66" s="3" t="s">
        <v>510</v>
      </c>
      <c r="B66" s="453" t="s">
        <v>43</v>
      </c>
      <c r="C66" s="470"/>
      <c r="D66" s="565"/>
      <c r="E66" s="246"/>
      <c r="F66" s="247"/>
      <c r="G66" s="9"/>
    </row>
    <row r="67" spans="1:7" x14ac:dyDescent="0.15">
      <c r="A67" s="3"/>
      <c r="B67" s="247"/>
      <c r="C67" s="247"/>
      <c r="D67" s="247"/>
      <c r="E67" s="247"/>
      <c r="F67" s="247"/>
      <c r="G67" s="9"/>
    </row>
    <row r="68" spans="1:7" ht="26.25" customHeight="1" x14ac:dyDescent="0.15">
      <c r="A68" s="3" t="s">
        <v>511</v>
      </c>
      <c r="B68" s="453" t="s">
        <v>693</v>
      </c>
      <c r="C68" s="470"/>
      <c r="D68" s="565"/>
      <c r="E68" s="246"/>
      <c r="F68" s="247"/>
      <c r="G68" s="9"/>
    </row>
    <row r="69" spans="1:7" x14ac:dyDescent="0.15">
      <c r="A69" s="3"/>
      <c r="B69" s="247"/>
      <c r="C69" s="247"/>
      <c r="D69" s="247"/>
      <c r="E69" s="247"/>
      <c r="F69" s="247"/>
      <c r="G69" s="9"/>
    </row>
    <row r="70" spans="1:7" ht="12.75" customHeight="1" x14ac:dyDescent="0.15">
      <c r="A70" s="3" t="s">
        <v>512</v>
      </c>
      <c r="B70" s="439" t="s">
        <v>44</v>
      </c>
      <c r="C70" s="439"/>
      <c r="D70" s="439"/>
      <c r="E70" s="439"/>
      <c r="F70" s="439"/>
      <c r="G70" s="439"/>
    </row>
    <row r="71" spans="1:7" x14ac:dyDescent="0.15">
      <c r="A71" s="3"/>
      <c r="B71" s="454"/>
      <c r="C71" s="454"/>
      <c r="D71" s="454"/>
      <c r="E71" s="454"/>
      <c r="F71" s="454"/>
      <c r="G71" s="454"/>
    </row>
    <row r="72" spans="1:7" x14ac:dyDescent="0.15">
      <c r="A72" s="3"/>
      <c r="B72" s="4"/>
      <c r="C72" s="4"/>
      <c r="D72" s="4"/>
      <c r="E72" s="4"/>
      <c r="F72" s="4"/>
      <c r="G72" s="4"/>
    </row>
    <row r="73" spans="1:7" ht="16" x14ac:dyDescent="0.2">
      <c r="A73" s="3"/>
      <c r="B73" s="62" t="s">
        <v>694</v>
      </c>
      <c r="C73" s="4"/>
      <c r="D73" s="4"/>
      <c r="E73" s="4"/>
      <c r="F73" s="4"/>
      <c r="G73" s="4"/>
    </row>
    <row r="74" spans="1:7" x14ac:dyDescent="0.15">
      <c r="A74" s="3" t="s">
        <v>589</v>
      </c>
      <c r="B74" s="1" t="s">
        <v>590</v>
      </c>
      <c r="F74" s="4"/>
      <c r="G74" s="4"/>
    </row>
    <row r="75" spans="1:7" x14ac:dyDescent="0.15">
      <c r="A75" s="3"/>
      <c r="F75" s="4"/>
      <c r="G75" s="4"/>
    </row>
    <row r="76" spans="1:7" ht="14" x14ac:dyDescent="0.15">
      <c r="A76" s="3"/>
      <c r="B76" s="472"/>
      <c r="C76" s="473"/>
      <c r="D76" s="473"/>
      <c r="E76" s="153" t="s">
        <v>330</v>
      </c>
      <c r="F76" s="248" t="s">
        <v>331</v>
      </c>
      <c r="G76" s="4"/>
    </row>
    <row r="77" spans="1:7" x14ac:dyDescent="0.15">
      <c r="A77" s="3"/>
      <c r="B77" s="566" t="s">
        <v>591</v>
      </c>
      <c r="C77" s="566"/>
      <c r="D77" s="567"/>
      <c r="E77" s="22"/>
      <c r="F77" s="21"/>
      <c r="G77" s="4"/>
    </row>
    <row r="78" spans="1:7" x14ac:dyDescent="0.15">
      <c r="A78" s="3"/>
      <c r="B78" s="566" t="s">
        <v>592</v>
      </c>
      <c r="C78" s="566"/>
      <c r="D78" s="567"/>
      <c r="E78" s="22"/>
      <c r="F78" s="21"/>
      <c r="G78" s="4"/>
    </row>
    <row r="79" spans="1:7" x14ac:dyDescent="0.15">
      <c r="A79" s="3"/>
      <c r="B79" s="566" t="s">
        <v>593</v>
      </c>
      <c r="C79" s="566"/>
      <c r="D79" s="567"/>
      <c r="E79" s="22"/>
      <c r="F79" s="21"/>
      <c r="G79" s="4"/>
    </row>
    <row r="80" spans="1:7" x14ac:dyDescent="0.15">
      <c r="A80" s="3"/>
      <c r="B80" s="15"/>
      <c r="C80" s="15"/>
      <c r="D80" s="15"/>
      <c r="E80" s="5"/>
      <c r="F80" s="4"/>
      <c r="G80" s="4"/>
    </row>
    <row r="81" spans="1:7" ht="14" x14ac:dyDescent="0.15">
      <c r="B81" s="472"/>
      <c r="C81" s="473"/>
      <c r="D81" s="473"/>
      <c r="E81" s="206" t="s">
        <v>42</v>
      </c>
      <c r="F81" s="249" t="s">
        <v>63</v>
      </c>
      <c r="G81" s="4"/>
    </row>
    <row r="82" spans="1:7" ht="12.75" customHeight="1" x14ac:dyDescent="0.15">
      <c r="A82" s="3" t="s">
        <v>594</v>
      </c>
      <c r="B82" s="574" t="s">
        <v>595</v>
      </c>
      <c r="C82" s="547"/>
      <c r="D82" s="547"/>
      <c r="E82" s="575"/>
      <c r="F82" s="578"/>
      <c r="G82" s="4"/>
    </row>
    <row r="83" spans="1:7" ht="12.75" customHeight="1" x14ac:dyDescent="0.15">
      <c r="A83" s="3"/>
      <c r="B83" s="546"/>
      <c r="C83" s="547"/>
      <c r="D83" s="547"/>
      <c r="E83" s="576"/>
      <c r="F83" s="579"/>
      <c r="G83" s="4"/>
    </row>
    <row r="84" spans="1:7" ht="12.75" customHeight="1" x14ac:dyDescent="0.15">
      <c r="A84" s="3"/>
      <c r="B84" s="546"/>
      <c r="C84" s="547"/>
      <c r="D84" s="547"/>
      <c r="E84" s="577"/>
      <c r="F84" s="580"/>
      <c r="G84" s="4"/>
    </row>
    <row r="85" spans="1:7" ht="12.75" customHeight="1" x14ac:dyDescent="0.15">
      <c r="A85" s="3"/>
      <c r="B85" s="121"/>
      <c r="C85" s="121"/>
      <c r="D85" s="121"/>
      <c r="E85" s="5"/>
      <c r="F85" s="4"/>
      <c r="G85" s="4"/>
    </row>
    <row r="86" spans="1:7" ht="12.75" customHeight="1" x14ac:dyDescent="0.15">
      <c r="B86" s="472"/>
      <c r="C86" s="473"/>
      <c r="D86" s="473"/>
      <c r="E86" s="206" t="s">
        <v>42</v>
      </c>
      <c r="F86" s="249" t="s">
        <v>63</v>
      </c>
      <c r="G86" s="4"/>
    </row>
    <row r="87" spans="1:7" ht="12.75" customHeight="1" x14ac:dyDescent="0.15">
      <c r="A87" s="3" t="s">
        <v>596</v>
      </c>
      <c r="B87" s="568" t="s">
        <v>695</v>
      </c>
      <c r="C87" s="569"/>
      <c r="D87" s="569"/>
      <c r="E87" s="561"/>
      <c r="F87" s="556"/>
      <c r="G87" s="4"/>
    </row>
    <row r="88" spans="1:7" ht="12.75" customHeight="1" x14ac:dyDescent="0.15">
      <c r="A88" s="3"/>
      <c r="B88" s="570"/>
      <c r="C88" s="571"/>
      <c r="D88" s="571"/>
      <c r="E88" s="561"/>
      <c r="F88" s="556"/>
      <c r="G88" s="4"/>
    </row>
    <row r="89" spans="1:7" ht="12.75" customHeight="1" x14ac:dyDescent="0.15">
      <c r="A89" s="3"/>
      <c r="B89" s="570"/>
      <c r="C89" s="571"/>
      <c r="D89" s="571"/>
      <c r="E89" s="561"/>
      <c r="F89" s="556"/>
      <c r="G89" s="4"/>
    </row>
    <row r="90" spans="1:7" ht="12.75" customHeight="1" x14ac:dyDescent="0.15">
      <c r="A90" s="3"/>
      <c r="B90" s="572"/>
      <c r="C90" s="573"/>
      <c r="D90" s="573"/>
      <c r="E90" s="561"/>
      <c r="F90" s="556"/>
      <c r="G90" s="4"/>
    </row>
    <row r="91" spans="1:7" ht="12.75" customHeight="1" x14ac:dyDescent="0.15">
      <c r="A91" s="3"/>
      <c r="B91" s="250"/>
      <c r="C91" s="250"/>
      <c r="D91" s="250"/>
      <c r="E91" s="15"/>
      <c r="F91" s="4"/>
      <c r="G91" s="4"/>
    </row>
    <row r="92" spans="1:7" ht="12.75" customHeight="1" x14ac:dyDescent="0.15">
      <c r="A92" s="3"/>
      <c r="B92" s="472"/>
      <c r="C92" s="473"/>
      <c r="D92" s="473"/>
      <c r="E92" s="153" t="s">
        <v>330</v>
      </c>
      <c r="F92" s="248" t="s">
        <v>331</v>
      </c>
      <c r="G92" s="4"/>
    </row>
    <row r="93" spans="1:7" ht="12.75" customHeight="1" x14ac:dyDescent="0.15">
      <c r="A93" s="3" t="s">
        <v>597</v>
      </c>
      <c r="B93" s="557" t="s">
        <v>696</v>
      </c>
      <c r="C93" s="558"/>
      <c r="D93" s="558"/>
      <c r="E93" s="561"/>
      <c r="F93" s="556"/>
      <c r="G93" s="4"/>
    </row>
    <row r="94" spans="1:7" ht="12.75" customHeight="1" x14ac:dyDescent="0.15">
      <c r="A94" s="3"/>
      <c r="B94" s="559"/>
      <c r="C94" s="560"/>
      <c r="D94" s="560"/>
      <c r="E94" s="561"/>
      <c r="F94" s="556"/>
      <c r="G94" s="4"/>
    </row>
    <row r="95" spans="1:7" ht="12.75" customHeight="1" x14ac:dyDescent="0.15">
      <c r="A95" s="3"/>
      <c r="B95" s="14"/>
      <c r="C95" s="14"/>
      <c r="D95" s="14"/>
      <c r="E95" s="15"/>
      <c r="F95" s="4"/>
      <c r="G95" s="4"/>
    </row>
    <row r="96" spans="1:7" ht="12.75" customHeight="1" x14ac:dyDescent="0.15">
      <c r="A96" s="3"/>
      <c r="B96" s="562" t="s">
        <v>697</v>
      </c>
      <c r="C96" s="562"/>
      <c r="D96" s="562"/>
      <c r="E96" s="562"/>
      <c r="F96" s="562"/>
      <c r="G96" s="4"/>
    </row>
    <row r="97" spans="1:7" ht="12.75" customHeight="1" x14ac:dyDescent="0.15">
      <c r="A97" s="3"/>
      <c r="B97" s="563"/>
      <c r="C97" s="563"/>
      <c r="D97" s="563"/>
      <c r="E97" s="563"/>
      <c r="F97" s="563"/>
      <c r="G97" s="4"/>
    </row>
    <row r="98" spans="1:7" ht="12.75" customHeight="1" x14ac:dyDescent="0.15">
      <c r="A98" s="3"/>
      <c r="B98" s="251"/>
      <c r="C98" s="251"/>
      <c r="D98" s="251"/>
      <c r="E98" s="251"/>
      <c r="F98" s="251"/>
      <c r="G98" s="4"/>
    </row>
    <row r="99" spans="1:7" ht="12.75" customHeight="1" x14ac:dyDescent="0.15">
      <c r="A99" s="3" t="s">
        <v>598</v>
      </c>
      <c r="B99" s="562" t="s">
        <v>599</v>
      </c>
      <c r="C99" s="562"/>
      <c r="D99" s="562"/>
      <c r="E99" s="562"/>
      <c r="F99" s="562"/>
      <c r="G99" s="4"/>
    </row>
    <row r="100" spans="1:7" ht="12.75" customHeight="1" x14ac:dyDescent="0.15">
      <c r="A100" s="3"/>
      <c r="B100" s="496"/>
      <c r="C100" s="496"/>
      <c r="D100" s="496"/>
      <c r="E100" s="496"/>
      <c r="F100" s="496"/>
      <c r="G100" s="4"/>
    </row>
    <row r="101" spans="1:7" ht="12.75" customHeight="1" x14ac:dyDescent="0.15">
      <c r="B101" s="15"/>
      <c r="C101" s="15"/>
      <c r="D101" s="15"/>
      <c r="E101" s="15"/>
      <c r="F101" s="15"/>
    </row>
    <row r="115" x14ac:dyDescent="0.15"/>
  </sheetData>
  <mergeCells count="49">
    <mergeCell ref="B87:D90"/>
    <mergeCell ref="B86:D86"/>
    <mergeCell ref="E87:E90"/>
    <mergeCell ref="F87:F90"/>
    <mergeCell ref="B82:D84"/>
    <mergeCell ref="E82:E84"/>
    <mergeCell ref="F82:F84"/>
    <mergeCell ref="B81:D81"/>
    <mergeCell ref="B77:D77"/>
    <mergeCell ref="B78:D78"/>
    <mergeCell ref="B79:D79"/>
    <mergeCell ref="B76:D76"/>
    <mergeCell ref="B37:D37"/>
    <mergeCell ref="B42:G42"/>
    <mergeCell ref="B39:F39"/>
    <mergeCell ref="B40:G40"/>
    <mergeCell ref="B54:G54"/>
    <mergeCell ref="B70:G70"/>
    <mergeCell ref="B71:G71"/>
    <mergeCell ref="B51:D51"/>
    <mergeCell ref="B52:D52"/>
    <mergeCell ref="B57:C57"/>
    <mergeCell ref="B55:G55"/>
    <mergeCell ref="B63:D63"/>
    <mergeCell ref="B64:D64"/>
    <mergeCell ref="B66:D66"/>
    <mergeCell ref="B68:D68"/>
    <mergeCell ref="B58:C58"/>
    <mergeCell ref="B97:F97"/>
    <mergeCell ref="B99:F99"/>
    <mergeCell ref="B100:F100"/>
    <mergeCell ref="A1:G1"/>
    <mergeCell ref="B8:G8"/>
    <mergeCell ref="B25:E25"/>
    <mergeCell ref="B35:D35"/>
    <mergeCell ref="B4:D4"/>
    <mergeCell ref="B5:D5"/>
    <mergeCell ref="B6:D6"/>
    <mergeCell ref="B23:D23"/>
    <mergeCell ref="B15:D15"/>
    <mergeCell ref="B21:D21"/>
    <mergeCell ref="B22:D22"/>
    <mergeCell ref="B60:D60"/>
    <mergeCell ref="B61:D61"/>
    <mergeCell ref="F93:F94"/>
    <mergeCell ref="B93:D94"/>
    <mergeCell ref="B92:D92"/>
    <mergeCell ref="E93:E94"/>
    <mergeCell ref="B96:F96"/>
  </mergeCells>
  <phoneticPr fontId="0" type="noConversion"/>
  <pageMargins left="0.75" right="0.75" top="1" bottom="1" header="0.5" footer="0.5"/>
  <pageSetup scale="75" orientation="portrait" r:id="rId1"/>
  <headerFooter alignWithMargins="0">
    <oddHeader>&amp;LCommon Data Set 2021-2022</oddHeader>
    <oddFooter>&amp;LCDS-B&amp;RPage &amp;P</oddFooter>
  </headerFooter>
  <rowBreaks count="1" manualBreakCount="1">
    <brk id="50"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B65259-E088-4274-AAD2-0FF72AA5341B}">
  <dimension ref="A1:C40"/>
  <sheetViews>
    <sheetView showGridLines="0" showRowColHeaders="0" showRuler="0" zoomScaleNormal="100" workbookViewId="0">
      <selection activeCell="B70" sqref="B70:F70"/>
    </sheetView>
  </sheetViews>
  <sheetFormatPr baseColWidth="10" defaultColWidth="0" defaultRowHeight="0" customHeight="1" zeroHeight="1" x14ac:dyDescent="0.15"/>
  <cols>
    <col min="1" max="1" width="4.5" style="410" customWidth="1"/>
    <col min="2" max="2" width="66.33203125" style="361" customWidth="1"/>
    <col min="3" max="3" width="12.6640625" style="361" customWidth="1"/>
    <col min="4" max="4" width="9.1640625" style="361" customWidth="1"/>
    <col min="5" max="256" width="0" style="361" hidden="1"/>
    <col min="257" max="257" width="4.5" style="361" customWidth="1"/>
    <col min="258" max="258" width="66.33203125" style="361" customWidth="1"/>
    <col min="259" max="259" width="12.6640625" style="361" customWidth="1"/>
    <col min="260" max="260" width="9.1640625" style="361" customWidth="1"/>
    <col min="261" max="512" width="0" style="361" hidden="1"/>
    <col min="513" max="513" width="4.5" style="361" customWidth="1"/>
    <col min="514" max="514" width="66.33203125" style="361" customWidth="1"/>
    <col min="515" max="515" width="12.6640625" style="361" customWidth="1"/>
    <col min="516" max="516" width="9.1640625" style="361" customWidth="1"/>
    <col min="517" max="768" width="0" style="361" hidden="1"/>
    <col min="769" max="769" width="4.5" style="361" customWidth="1"/>
    <col min="770" max="770" width="66.33203125" style="361" customWidth="1"/>
    <col min="771" max="771" width="12.6640625" style="361" customWidth="1"/>
    <col min="772" max="772" width="9.1640625" style="361" customWidth="1"/>
    <col min="773" max="1024" width="0" style="361" hidden="1"/>
    <col min="1025" max="1025" width="4.5" style="361" customWidth="1"/>
    <col min="1026" max="1026" width="66.33203125" style="361" customWidth="1"/>
    <col min="1027" max="1027" width="12.6640625" style="361" customWidth="1"/>
    <col min="1028" max="1028" width="9.1640625" style="361" customWidth="1"/>
    <col min="1029" max="1280" width="0" style="361" hidden="1"/>
    <col min="1281" max="1281" width="4.5" style="361" customWidth="1"/>
    <col min="1282" max="1282" width="66.33203125" style="361" customWidth="1"/>
    <col min="1283" max="1283" width="12.6640625" style="361" customWidth="1"/>
    <col min="1284" max="1284" width="9.1640625" style="361" customWidth="1"/>
    <col min="1285" max="1536" width="0" style="361" hidden="1"/>
    <col min="1537" max="1537" width="4.5" style="361" customWidth="1"/>
    <col min="1538" max="1538" width="66.33203125" style="361" customWidth="1"/>
    <col min="1539" max="1539" width="12.6640625" style="361" customWidth="1"/>
    <col min="1540" max="1540" width="9.1640625" style="361" customWidth="1"/>
    <col min="1541" max="1792" width="0" style="361" hidden="1"/>
    <col min="1793" max="1793" width="4.5" style="361" customWidth="1"/>
    <col min="1794" max="1794" width="66.33203125" style="361" customWidth="1"/>
    <col min="1795" max="1795" width="12.6640625" style="361" customWidth="1"/>
    <col min="1796" max="1796" width="9.1640625" style="361" customWidth="1"/>
    <col min="1797" max="2048" width="0" style="361" hidden="1"/>
    <col min="2049" max="2049" width="4.5" style="361" customWidth="1"/>
    <col min="2050" max="2050" width="66.33203125" style="361" customWidth="1"/>
    <col min="2051" max="2051" width="12.6640625" style="361" customWidth="1"/>
    <col min="2052" max="2052" width="9.1640625" style="361" customWidth="1"/>
    <col min="2053" max="2304" width="0" style="361" hidden="1"/>
    <col min="2305" max="2305" width="4.5" style="361" customWidth="1"/>
    <col min="2306" max="2306" width="66.33203125" style="361" customWidth="1"/>
    <col min="2307" max="2307" width="12.6640625" style="361" customWidth="1"/>
    <col min="2308" max="2308" width="9.1640625" style="361" customWidth="1"/>
    <col min="2309" max="2560" width="0" style="361" hidden="1"/>
    <col min="2561" max="2561" width="4.5" style="361" customWidth="1"/>
    <col min="2562" max="2562" width="66.33203125" style="361" customWidth="1"/>
    <col min="2563" max="2563" width="12.6640625" style="361" customWidth="1"/>
    <col min="2564" max="2564" width="9.1640625" style="361" customWidth="1"/>
    <col min="2565" max="2816" width="0" style="361" hidden="1"/>
    <col min="2817" max="2817" width="4.5" style="361" customWidth="1"/>
    <col min="2818" max="2818" width="66.33203125" style="361" customWidth="1"/>
    <col min="2819" max="2819" width="12.6640625" style="361" customWidth="1"/>
    <col min="2820" max="2820" width="9.1640625" style="361" customWidth="1"/>
    <col min="2821" max="3072" width="0" style="361" hidden="1"/>
    <col min="3073" max="3073" width="4.5" style="361" customWidth="1"/>
    <col min="3074" max="3074" width="66.33203125" style="361" customWidth="1"/>
    <col min="3075" max="3075" width="12.6640625" style="361" customWidth="1"/>
    <col min="3076" max="3076" width="9.1640625" style="361" customWidth="1"/>
    <col min="3077" max="3328" width="0" style="361" hidden="1"/>
    <col min="3329" max="3329" width="4.5" style="361" customWidth="1"/>
    <col min="3330" max="3330" width="66.33203125" style="361" customWidth="1"/>
    <col min="3331" max="3331" width="12.6640625" style="361" customWidth="1"/>
    <col min="3332" max="3332" width="9.1640625" style="361" customWidth="1"/>
    <col min="3333" max="3584" width="0" style="361" hidden="1"/>
    <col min="3585" max="3585" width="4.5" style="361" customWidth="1"/>
    <col min="3586" max="3586" width="66.33203125" style="361" customWidth="1"/>
    <col min="3587" max="3587" width="12.6640625" style="361" customWidth="1"/>
    <col min="3588" max="3588" width="9.1640625" style="361" customWidth="1"/>
    <col min="3589" max="3840" width="0" style="361" hidden="1"/>
    <col min="3841" max="3841" width="4.5" style="361" customWidth="1"/>
    <col min="3842" max="3842" width="66.33203125" style="361" customWidth="1"/>
    <col min="3843" max="3843" width="12.6640625" style="361" customWidth="1"/>
    <col min="3844" max="3844" width="9.1640625" style="361" customWidth="1"/>
    <col min="3845" max="4096" width="0" style="361" hidden="1"/>
    <col min="4097" max="4097" width="4.5" style="361" customWidth="1"/>
    <col min="4098" max="4098" width="66.33203125" style="361" customWidth="1"/>
    <col min="4099" max="4099" width="12.6640625" style="361" customWidth="1"/>
    <col min="4100" max="4100" width="9.1640625" style="361" customWidth="1"/>
    <col min="4101" max="4352" width="0" style="361" hidden="1"/>
    <col min="4353" max="4353" width="4.5" style="361" customWidth="1"/>
    <col min="4354" max="4354" width="66.33203125" style="361" customWidth="1"/>
    <col min="4355" max="4355" width="12.6640625" style="361" customWidth="1"/>
    <col min="4356" max="4356" width="9.1640625" style="361" customWidth="1"/>
    <col min="4357" max="4608" width="0" style="361" hidden="1"/>
    <col min="4609" max="4609" width="4.5" style="361" customWidth="1"/>
    <col min="4610" max="4610" width="66.33203125" style="361" customWidth="1"/>
    <col min="4611" max="4611" width="12.6640625" style="361" customWidth="1"/>
    <col min="4612" max="4612" width="9.1640625" style="361" customWidth="1"/>
    <col min="4613" max="4864" width="0" style="361" hidden="1"/>
    <col min="4865" max="4865" width="4.5" style="361" customWidth="1"/>
    <col min="4866" max="4866" width="66.33203125" style="361" customWidth="1"/>
    <col min="4867" max="4867" width="12.6640625" style="361" customWidth="1"/>
    <col min="4868" max="4868" width="9.1640625" style="361" customWidth="1"/>
    <col min="4869" max="5120" width="0" style="361" hidden="1"/>
    <col min="5121" max="5121" width="4.5" style="361" customWidth="1"/>
    <col min="5122" max="5122" width="66.33203125" style="361" customWidth="1"/>
    <col min="5123" max="5123" width="12.6640625" style="361" customWidth="1"/>
    <col min="5124" max="5124" width="9.1640625" style="361" customWidth="1"/>
    <col min="5125" max="5376" width="0" style="361" hidden="1"/>
    <col min="5377" max="5377" width="4.5" style="361" customWidth="1"/>
    <col min="5378" max="5378" width="66.33203125" style="361" customWidth="1"/>
    <col min="5379" max="5379" width="12.6640625" style="361" customWidth="1"/>
    <col min="5380" max="5380" width="9.1640625" style="361" customWidth="1"/>
    <col min="5381" max="5632" width="0" style="361" hidden="1"/>
    <col min="5633" max="5633" width="4.5" style="361" customWidth="1"/>
    <col min="5634" max="5634" width="66.33203125" style="361" customWidth="1"/>
    <col min="5635" max="5635" width="12.6640625" style="361" customWidth="1"/>
    <col min="5636" max="5636" width="9.1640625" style="361" customWidth="1"/>
    <col min="5637" max="5888" width="0" style="361" hidden="1"/>
    <col min="5889" max="5889" width="4.5" style="361" customWidth="1"/>
    <col min="5890" max="5890" width="66.33203125" style="361" customWidth="1"/>
    <col min="5891" max="5891" width="12.6640625" style="361" customWidth="1"/>
    <col min="5892" max="5892" width="9.1640625" style="361" customWidth="1"/>
    <col min="5893" max="6144" width="0" style="361" hidden="1"/>
    <col min="6145" max="6145" width="4.5" style="361" customWidth="1"/>
    <col min="6146" max="6146" width="66.33203125" style="361" customWidth="1"/>
    <col min="6147" max="6147" width="12.6640625" style="361" customWidth="1"/>
    <col min="6148" max="6148" width="9.1640625" style="361" customWidth="1"/>
    <col min="6149" max="6400" width="0" style="361" hidden="1"/>
    <col min="6401" max="6401" width="4.5" style="361" customWidth="1"/>
    <col min="6402" max="6402" width="66.33203125" style="361" customWidth="1"/>
    <col min="6403" max="6403" width="12.6640625" style="361" customWidth="1"/>
    <col min="6404" max="6404" width="9.1640625" style="361" customWidth="1"/>
    <col min="6405" max="6656" width="0" style="361" hidden="1"/>
    <col min="6657" max="6657" width="4.5" style="361" customWidth="1"/>
    <col min="6658" max="6658" width="66.33203125" style="361" customWidth="1"/>
    <col min="6659" max="6659" width="12.6640625" style="361" customWidth="1"/>
    <col min="6660" max="6660" width="9.1640625" style="361" customWidth="1"/>
    <col min="6661" max="6912" width="0" style="361" hidden="1"/>
    <col min="6913" max="6913" width="4.5" style="361" customWidth="1"/>
    <col min="6914" max="6914" width="66.33203125" style="361" customWidth="1"/>
    <col min="6915" max="6915" width="12.6640625" style="361" customWidth="1"/>
    <col min="6916" max="6916" width="9.1640625" style="361" customWidth="1"/>
    <col min="6917" max="7168" width="0" style="361" hidden="1"/>
    <col min="7169" max="7169" width="4.5" style="361" customWidth="1"/>
    <col min="7170" max="7170" width="66.33203125" style="361" customWidth="1"/>
    <col min="7171" max="7171" width="12.6640625" style="361" customWidth="1"/>
    <col min="7172" max="7172" width="9.1640625" style="361" customWidth="1"/>
    <col min="7173" max="7424" width="0" style="361" hidden="1"/>
    <col min="7425" max="7425" width="4.5" style="361" customWidth="1"/>
    <col min="7426" max="7426" width="66.33203125" style="361" customWidth="1"/>
    <col min="7427" max="7427" width="12.6640625" style="361" customWidth="1"/>
    <col min="7428" max="7428" width="9.1640625" style="361" customWidth="1"/>
    <col min="7429" max="7680" width="0" style="361" hidden="1"/>
    <col min="7681" max="7681" width="4.5" style="361" customWidth="1"/>
    <col min="7682" max="7682" width="66.33203125" style="361" customWidth="1"/>
    <col min="7683" max="7683" width="12.6640625" style="361" customWidth="1"/>
    <col min="7684" max="7684" width="9.1640625" style="361" customWidth="1"/>
    <col min="7685" max="7936" width="0" style="361" hidden="1"/>
    <col min="7937" max="7937" width="4.5" style="361" customWidth="1"/>
    <col min="7938" max="7938" width="66.33203125" style="361" customWidth="1"/>
    <col min="7939" max="7939" width="12.6640625" style="361" customWidth="1"/>
    <col min="7940" max="7940" width="9.1640625" style="361" customWidth="1"/>
    <col min="7941" max="8192" width="0" style="361" hidden="1"/>
    <col min="8193" max="8193" width="4.5" style="361" customWidth="1"/>
    <col min="8194" max="8194" width="66.33203125" style="361" customWidth="1"/>
    <col min="8195" max="8195" width="12.6640625" style="361" customWidth="1"/>
    <col min="8196" max="8196" width="9.1640625" style="361" customWidth="1"/>
    <col min="8197" max="8448" width="0" style="361" hidden="1"/>
    <col min="8449" max="8449" width="4.5" style="361" customWidth="1"/>
    <col min="8450" max="8450" width="66.33203125" style="361" customWidth="1"/>
    <col min="8451" max="8451" width="12.6640625" style="361" customWidth="1"/>
    <col min="8452" max="8452" width="9.1640625" style="361" customWidth="1"/>
    <col min="8453" max="8704" width="0" style="361" hidden="1"/>
    <col min="8705" max="8705" width="4.5" style="361" customWidth="1"/>
    <col min="8706" max="8706" width="66.33203125" style="361" customWidth="1"/>
    <col min="8707" max="8707" width="12.6640625" style="361" customWidth="1"/>
    <col min="8708" max="8708" width="9.1640625" style="361" customWidth="1"/>
    <col min="8709" max="8960" width="0" style="361" hidden="1"/>
    <col min="8961" max="8961" width="4.5" style="361" customWidth="1"/>
    <col min="8962" max="8962" width="66.33203125" style="361" customWidth="1"/>
    <col min="8963" max="8963" width="12.6640625" style="361" customWidth="1"/>
    <col min="8964" max="8964" width="9.1640625" style="361" customWidth="1"/>
    <col min="8965" max="9216" width="0" style="361" hidden="1"/>
    <col min="9217" max="9217" width="4.5" style="361" customWidth="1"/>
    <col min="9218" max="9218" width="66.33203125" style="361" customWidth="1"/>
    <col min="9219" max="9219" width="12.6640625" style="361" customWidth="1"/>
    <col min="9220" max="9220" width="9.1640625" style="361" customWidth="1"/>
    <col min="9221" max="9472" width="0" style="361" hidden="1"/>
    <col min="9473" max="9473" width="4.5" style="361" customWidth="1"/>
    <col min="9474" max="9474" width="66.33203125" style="361" customWidth="1"/>
    <col min="9475" max="9475" width="12.6640625" style="361" customWidth="1"/>
    <col min="9476" max="9476" width="9.1640625" style="361" customWidth="1"/>
    <col min="9477" max="9728" width="0" style="361" hidden="1"/>
    <col min="9729" max="9729" width="4.5" style="361" customWidth="1"/>
    <col min="9730" max="9730" width="66.33203125" style="361" customWidth="1"/>
    <col min="9731" max="9731" width="12.6640625" style="361" customWidth="1"/>
    <col min="9732" max="9732" width="9.1640625" style="361" customWidth="1"/>
    <col min="9733" max="9984" width="0" style="361" hidden="1"/>
    <col min="9985" max="9985" width="4.5" style="361" customWidth="1"/>
    <col min="9986" max="9986" width="66.33203125" style="361" customWidth="1"/>
    <col min="9987" max="9987" width="12.6640625" style="361" customWidth="1"/>
    <col min="9988" max="9988" width="9.1640625" style="361" customWidth="1"/>
    <col min="9989" max="10240" width="0" style="361" hidden="1"/>
    <col min="10241" max="10241" width="4.5" style="361" customWidth="1"/>
    <col min="10242" max="10242" width="66.33203125" style="361" customWidth="1"/>
    <col min="10243" max="10243" width="12.6640625" style="361" customWidth="1"/>
    <col min="10244" max="10244" width="9.1640625" style="361" customWidth="1"/>
    <col min="10245" max="10496" width="0" style="361" hidden="1"/>
    <col min="10497" max="10497" width="4.5" style="361" customWidth="1"/>
    <col min="10498" max="10498" width="66.33203125" style="361" customWidth="1"/>
    <col min="10499" max="10499" width="12.6640625" style="361" customWidth="1"/>
    <col min="10500" max="10500" width="9.1640625" style="361" customWidth="1"/>
    <col min="10501" max="10752" width="0" style="361" hidden="1"/>
    <col min="10753" max="10753" width="4.5" style="361" customWidth="1"/>
    <col min="10754" max="10754" width="66.33203125" style="361" customWidth="1"/>
    <col min="10755" max="10755" width="12.6640625" style="361" customWidth="1"/>
    <col min="10756" max="10756" width="9.1640625" style="361" customWidth="1"/>
    <col min="10757" max="11008" width="0" style="361" hidden="1"/>
    <col min="11009" max="11009" width="4.5" style="361" customWidth="1"/>
    <col min="11010" max="11010" width="66.33203125" style="361" customWidth="1"/>
    <col min="11011" max="11011" width="12.6640625" style="361" customWidth="1"/>
    <col min="11012" max="11012" width="9.1640625" style="361" customWidth="1"/>
    <col min="11013" max="11264" width="0" style="361" hidden="1"/>
    <col min="11265" max="11265" width="4.5" style="361" customWidth="1"/>
    <col min="11266" max="11266" width="66.33203125" style="361" customWidth="1"/>
    <col min="11267" max="11267" width="12.6640625" style="361" customWidth="1"/>
    <col min="11268" max="11268" width="9.1640625" style="361" customWidth="1"/>
    <col min="11269" max="11520" width="0" style="361" hidden="1"/>
    <col min="11521" max="11521" width="4.5" style="361" customWidth="1"/>
    <col min="11522" max="11522" width="66.33203125" style="361" customWidth="1"/>
    <col min="11523" max="11523" width="12.6640625" style="361" customWidth="1"/>
    <col min="11524" max="11524" width="9.1640625" style="361" customWidth="1"/>
    <col min="11525" max="11776" width="0" style="361" hidden="1"/>
    <col min="11777" max="11777" width="4.5" style="361" customWidth="1"/>
    <col min="11778" max="11778" width="66.33203125" style="361" customWidth="1"/>
    <col min="11779" max="11779" width="12.6640625" style="361" customWidth="1"/>
    <col min="11780" max="11780" width="9.1640625" style="361" customWidth="1"/>
    <col min="11781" max="12032" width="0" style="361" hidden="1"/>
    <col min="12033" max="12033" width="4.5" style="361" customWidth="1"/>
    <col min="12034" max="12034" width="66.33203125" style="361" customWidth="1"/>
    <col min="12035" max="12035" width="12.6640625" style="361" customWidth="1"/>
    <col min="12036" max="12036" width="9.1640625" style="361" customWidth="1"/>
    <col min="12037" max="12288" width="0" style="361" hidden="1"/>
    <col min="12289" max="12289" width="4.5" style="361" customWidth="1"/>
    <col min="12290" max="12290" width="66.33203125" style="361" customWidth="1"/>
    <col min="12291" max="12291" width="12.6640625" style="361" customWidth="1"/>
    <col min="12292" max="12292" width="9.1640625" style="361" customWidth="1"/>
    <col min="12293" max="12544" width="0" style="361" hidden="1"/>
    <col min="12545" max="12545" width="4.5" style="361" customWidth="1"/>
    <col min="12546" max="12546" width="66.33203125" style="361" customWidth="1"/>
    <col min="12547" max="12547" width="12.6640625" style="361" customWidth="1"/>
    <col min="12548" max="12548" width="9.1640625" style="361" customWidth="1"/>
    <col min="12549" max="12800" width="0" style="361" hidden="1"/>
    <col min="12801" max="12801" width="4.5" style="361" customWidth="1"/>
    <col min="12802" max="12802" width="66.33203125" style="361" customWidth="1"/>
    <col min="12803" max="12803" width="12.6640625" style="361" customWidth="1"/>
    <col min="12804" max="12804" width="9.1640625" style="361" customWidth="1"/>
    <col min="12805" max="13056" width="0" style="361" hidden="1"/>
    <col min="13057" max="13057" width="4.5" style="361" customWidth="1"/>
    <col min="13058" max="13058" width="66.33203125" style="361" customWidth="1"/>
    <col min="13059" max="13059" width="12.6640625" style="361" customWidth="1"/>
    <col min="13060" max="13060" width="9.1640625" style="361" customWidth="1"/>
    <col min="13061" max="13312" width="0" style="361" hidden="1"/>
    <col min="13313" max="13313" width="4.5" style="361" customWidth="1"/>
    <col min="13314" max="13314" width="66.33203125" style="361" customWidth="1"/>
    <col min="13315" max="13315" width="12.6640625" style="361" customWidth="1"/>
    <col min="13316" max="13316" width="9.1640625" style="361" customWidth="1"/>
    <col min="13317" max="13568" width="0" style="361" hidden="1"/>
    <col min="13569" max="13569" width="4.5" style="361" customWidth="1"/>
    <col min="13570" max="13570" width="66.33203125" style="361" customWidth="1"/>
    <col min="13571" max="13571" width="12.6640625" style="361" customWidth="1"/>
    <col min="13572" max="13572" width="9.1640625" style="361" customWidth="1"/>
    <col min="13573" max="13824" width="0" style="361" hidden="1"/>
    <col min="13825" max="13825" width="4.5" style="361" customWidth="1"/>
    <col min="13826" max="13826" width="66.33203125" style="361" customWidth="1"/>
    <col min="13827" max="13827" width="12.6640625" style="361" customWidth="1"/>
    <col min="13828" max="13828" width="9.1640625" style="361" customWidth="1"/>
    <col min="13829" max="14080" width="0" style="361" hidden="1"/>
    <col min="14081" max="14081" width="4.5" style="361" customWidth="1"/>
    <col min="14082" max="14082" width="66.33203125" style="361" customWidth="1"/>
    <col min="14083" max="14083" width="12.6640625" style="361" customWidth="1"/>
    <col min="14084" max="14084" width="9.1640625" style="361" customWidth="1"/>
    <col min="14085" max="14336" width="0" style="361" hidden="1"/>
    <col min="14337" max="14337" width="4.5" style="361" customWidth="1"/>
    <col min="14338" max="14338" width="66.33203125" style="361" customWidth="1"/>
    <col min="14339" max="14339" width="12.6640625" style="361" customWidth="1"/>
    <col min="14340" max="14340" width="9.1640625" style="361" customWidth="1"/>
    <col min="14341" max="14592" width="0" style="361" hidden="1"/>
    <col min="14593" max="14593" width="4.5" style="361" customWidth="1"/>
    <col min="14594" max="14594" width="66.33203125" style="361" customWidth="1"/>
    <col min="14595" max="14595" width="12.6640625" style="361" customWidth="1"/>
    <col min="14596" max="14596" width="9.1640625" style="361" customWidth="1"/>
    <col min="14597" max="14848" width="0" style="361" hidden="1"/>
    <col min="14849" max="14849" width="4.5" style="361" customWidth="1"/>
    <col min="14850" max="14850" width="66.33203125" style="361" customWidth="1"/>
    <col min="14851" max="14851" width="12.6640625" style="361" customWidth="1"/>
    <col min="14852" max="14852" width="9.1640625" style="361" customWidth="1"/>
    <col min="14853" max="15104" width="0" style="361" hidden="1"/>
    <col min="15105" max="15105" width="4.5" style="361" customWidth="1"/>
    <col min="15106" max="15106" width="66.33203125" style="361" customWidth="1"/>
    <col min="15107" max="15107" width="12.6640625" style="361" customWidth="1"/>
    <col min="15108" max="15108" width="9.1640625" style="361" customWidth="1"/>
    <col min="15109" max="15360" width="0" style="361" hidden="1"/>
    <col min="15361" max="15361" width="4.5" style="361" customWidth="1"/>
    <col min="15362" max="15362" width="66.33203125" style="361" customWidth="1"/>
    <col min="15363" max="15363" width="12.6640625" style="361" customWidth="1"/>
    <col min="15364" max="15364" width="9.1640625" style="361" customWidth="1"/>
    <col min="15365" max="15616" width="0" style="361" hidden="1"/>
    <col min="15617" max="15617" width="4.5" style="361" customWidth="1"/>
    <col min="15618" max="15618" width="66.33203125" style="361" customWidth="1"/>
    <col min="15619" max="15619" width="12.6640625" style="361" customWidth="1"/>
    <col min="15620" max="15620" width="9.1640625" style="361" customWidth="1"/>
    <col min="15621" max="15872" width="0" style="361" hidden="1"/>
    <col min="15873" max="15873" width="4.5" style="361" customWidth="1"/>
    <col min="15874" max="15874" width="66.33203125" style="361" customWidth="1"/>
    <col min="15875" max="15875" width="12.6640625" style="361" customWidth="1"/>
    <col min="15876" max="15876" width="9.1640625" style="361" customWidth="1"/>
    <col min="15877" max="16128" width="0" style="361" hidden="1"/>
    <col min="16129" max="16129" width="4.5" style="361" customWidth="1"/>
    <col min="16130" max="16130" width="66.33203125" style="361" customWidth="1"/>
    <col min="16131" max="16131" width="12.6640625" style="361" customWidth="1"/>
    <col min="16132" max="16132" width="9.1640625" style="361" customWidth="1"/>
    <col min="16133" max="16384" width="0" style="361" hidden="1"/>
  </cols>
  <sheetData>
    <row r="1" spans="1:3" ht="18" x14ac:dyDescent="0.15">
      <c r="A1" s="581" t="s">
        <v>497</v>
      </c>
      <c r="B1" s="581"/>
      <c r="C1" s="581"/>
    </row>
    <row r="2" spans="1:3" ht="28.5" customHeight="1" x14ac:dyDescent="0.15">
      <c r="A2" s="406" t="s">
        <v>418</v>
      </c>
      <c r="B2" s="582" t="s">
        <v>498</v>
      </c>
      <c r="C2" s="583"/>
    </row>
    <row r="3" spans="1:3" ht="13" x14ac:dyDescent="0.15">
      <c r="A3" s="406" t="s">
        <v>418</v>
      </c>
      <c r="B3" s="407" t="s">
        <v>499</v>
      </c>
      <c r="C3" s="408"/>
    </row>
    <row r="4" spans="1:3" ht="13" x14ac:dyDescent="0.15">
      <c r="A4" s="406" t="s">
        <v>418</v>
      </c>
      <c r="B4" s="393" t="s">
        <v>303</v>
      </c>
      <c r="C4" s="408"/>
    </row>
    <row r="5" spans="1:3" ht="13" x14ac:dyDescent="0.15">
      <c r="A5" s="406" t="s">
        <v>418</v>
      </c>
      <c r="B5" s="407" t="s">
        <v>500</v>
      </c>
      <c r="C5" s="408"/>
    </row>
    <row r="6" spans="1:3" ht="13" x14ac:dyDescent="0.15">
      <c r="A6" s="406" t="s">
        <v>418</v>
      </c>
      <c r="B6" s="407" t="s">
        <v>501</v>
      </c>
      <c r="C6" s="408"/>
    </row>
    <row r="7" spans="1:3" ht="13" x14ac:dyDescent="0.15">
      <c r="A7" s="406" t="s">
        <v>418</v>
      </c>
      <c r="B7" s="407" t="s">
        <v>502</v>
      </c>
      <c r="C7" s="408" t="s">
        <v>898</v>
      </c>
    </row>
    <row r="8" spans="1:3" ht="13" x14ac:dyDescent="0.15">
      <c r="A8" s="406" t="s">
        <v>418</v>
      </c>
      <c r="B8" s="407" t="s">
        <v>503</v>
      </c>
      <c r="C8" s="408"/>
    </row>
    <row r="9" spans="1:3" ht="13" x14ac:dyDescent="0.15">
      <c r="A9" s="406" t="s">
        <v>418</v>
      </c>
      <c r="B9" s="407" t="s">
        <v>504</v>
      </c>
      <c r="C9" s="408" t="s">
        <v>898</v>
      </c>
    </row>
    <row r="10" spans="1:3" ht="13" x14ac:dyDescent="0.15">
      <c r="A10" s="406" t="s">
        <v>418</v>
      </c>
      <c r="B10" s="407" t="s">
        <v>21</v>
      </c>
      <c r="C10" s="408"/>
    </row>
    <row r="11" spans="1:3" ht="13" x14ac:dyDescent="0.15">
      <c r="A11" s="406" t="s">
        <v>418</v>
      </c>
      <c r="B11" s="407" t="s">
        <v>22</v>
      </c>
      <c r="C11" s="408"/>
    </row>
    <row r="12" spans="1:3" ht="13" x14ac:dyDescent="0.15">
      <c r="A12" s="406" t="s">
        <v>418</v>
      </c>
      <c r="B12" s="407" t="s">
        <v>23</v>
      </c>
      <c r="C12" s="408"/>
    </row>
    <row r="13" spans="1:3" ht="13" x14ac:dyDescent="0.15">
      <c r="A13" s="406" t="s">
        <v>418</v>
      </c>
      <c r="B13" s="407" t="s">
        <v>24</v>
      </c>
      <c r="C13" s="408" t="s">
        <v>898</v>
      </c>
    </row>
    <row r="14" spans="1:3" ht="13" x14ac:dyDescent="0.15">
      <c r="A14" s="406" t="s">
        <v>418</v>
      </c>
      <c r="B14" s="407" t="s">
        <v>25</v>
      </c>
      <c r="C14" s="408"/>
    </row>
    <row r="15" spans="1:3" ht="13" x14ac:dyDescent="0.15">
      <c r="A15" s="406" t="s">
        <v>418</v>
      </c>
      <c r="B15" s="407" t="s">
        <v>26</v>
      </c>
      <c r="C15" s="408"/>
    </row>
    <row r="16" spans="1:3" ht="13" x14ac:dyDescent="0.15">
      <c r="A16" s="406" t="s">
        <v>418</v>
      </c>
      <c r="B16" s="407" t="s">
        <v>27</v>
      </c>
      <c r="C16" s="408" t="s">
        <v>898</v>
      </c>
    </row>
    <row r="17" spans="1:3" ht="13" x14ac:dyDescent="0.15">
      <c r="A17" s="406" t="s">
        <v>418</v>
      </c>
      <c r="B17" s="407" t="s">
        <v>28</v>
      </c>
      <c r="C17" s="408" t="s">
        <v>898</v>
      </c>
    </row>
    <row r="18" spans="1:3" ht="13" x14ac:dyDescent="0.15">
      <c r="A18" s="406" t="s">
        <v>418</v>
      </c>
      <c r="B18" s="407" t="s">
        <v>29</v>
      </c>
      <c r="C18" s="408" t="s">
        <v>898</v>
      </c>
    </row>
    <row r="19" spans="1:3" ht="13" x14ac:dyDescent="0.15">
      <c r="A19" s="406" t="s">
        <v>418</v>
      </c>
      <c r="B19" s="407" t="s">
        <v>30</v>
      </c>
      <c r="C19" s="408"/>
    </row>
    <row r="20" spans="1:3" ht="13" x14ac:dyDescent="0.15">
      <c r="A20" s="406" t="s">
        <v>418</v>
      </c>
      <c r="B20" s="409" t="s">
        <v>31</v>
      </c>
      <c r="C20" s="408"/>
    </row>
    <row r="21" spans="1:3" ht="13" x14ac:dyDescent="0.15">
      <c r="B21" s="584"/>
      <c r="C21" s="585"/>
    </row>
    <row r="22" spans="1:3" ht="13" x14ac:dyDescent="0.15">
      <c r="B22" s="411"/>
      <c r="C22" s="411"/>
    </row>
    <row r="23" spans="1:3" ht="13" x14ac:dyDescent="0.15">
      <c r="A23" s="406" t="s">
        <v>419</v>
      </c>
      <c r="B23" s="412" t="s">
        <v>915</v>
      </c>
    </row>
    <row r="24" spans="1:3" ht="13" x14ac:dyDescent="0.15"/>
    <row r="25" spans="1:3" ht="24.75" customHeight="1" x14ac:dyDescent="0.15">
      <c r="A25" s="413" t="s">
        <v>420</v>
      </c>
      <c r="B25" s="414" t="s">
        <v>32</v>
      </c>
      <c r="C25" s="414"/>
    </row>
    <row r="26" spans="1:3" ht="14" x14ac:dyDescent="0.15">
      <c r="A26" s="413" t="s">
        <v>420</v>
      </c>
      <c r="B26" s="407" t="s">
        <v>33</v>
      </c>
      <c r="C26" s="408"/>
    </row>
    <row r="27" spans="1:3" ht="14" x14ac:dyDescent="0.15">
      <c r="A27" s="413" t="s">
        <v>420</v>
      </c>
      <c r="B27" s="407" t="s">
        <v>34</v>
      </c>
      <c r="C27" s="408"/>
    </row>
    <row r="28" spans="1:3" ht="14" x14ac:dyDescent="0.15">
      <c r="A28" s="413" t="s">
        <v>420</v>
      </c>
      <c r="B28" s="407" t="s">
        <v>35</v>
      </c>
      <c r="C28" s="408"/>
    </row>
    <row r="29" spans="1:3" ht="14" x14ac:dyDescent="0.15">
      <c r="A29" s="413" t="s">
        <v>420</v>
      </c>
      <c r="B29" s="407" t="s">
        <v>36</v>
      </c>
      <c r="C29" s="408"/>
    </row>
    <row r="30" spans="1:3" ht="14" x14ac:dyDescent="0.15">
      <c r="A30" s="413" t="s">
        <v>420</v>
      </c>
      <c r="B30" s="407" t="s">
        <v>552</v>
      </c>
      <c r="C30" s="408"/>
    </row>
    <row r="31" spans="1:3" ht="14" x14ac:dyDescent="0.15">
      <c r="A31" s="413" t="s">
        <v>420</v>
      </c>
      <c r="B31" s="407" t="s">
        <v>37</v>
      </c>
      <c r="C31" s="408" t="s">
        <v>898</v>
      </c>
    </row>
    <row r="32" spans="1:3" ht="14" x14ac:dyDescent="0.15">
      <c r="A32" s="413" t="s">
        <v>420</v>
      </c>
      <c r="B32" s="407" t="s">
        <v>548</v>
      </c>
      <c r="C32" s="408"/>
    </row>
    <row r="33" spans="1:3" ht="14" x14ac:dyDescent="0.15">
      <c r="A33" s="413" t="s">
        <v>420</v>
      </c>
      <c r="B33" s="407" t="s">
        <v>38</v>
      </c>
      <c r="C33" s="408"/>
    </row>
    <row r="34" spans="1:3" ht="14" x14ac:dyDescent="0.15">
      <c r="A34" s="413" t="s">
        <v>420</v>
      </c>
      <c r="B34" s="407" t="s">
        <v>39</v>
      </c>
      <c r="C34" s="408" t="s">
        <v>898</v>
      </c>
    </row>
    <row r="35" spans="1:3" ht="14" x14ac:dyDescent="0.15">
      <c r="A35" s="413" t="s">
        <v>420</v>
      </c>
      <c r="B35" s="407" t="s">
        <v>40</v>
      </c>
      <c r="C35" s="408" t="s">
        <v>898</v>
      </c>
    </row>
    <row r="36" spans="1:3" ht="14" x14ac:dyDescent="0.15">
      <c r="A36" s="413" t="s">
        <v>420</v>
      </c>
      <c r="B36" s="409" t="s">
        <v>153</v>
      </c>
      <c r="C36" s="408"/>
    </row>
    <row r="37" spans="1:3" ht="13" x14ac:dyDescent="0.15">
      <c r="B37" s="586"/>
      <c r="C37" s="587"/>
    </row>
    <row r="38" spans="1:3" ht="13" x14ac:dyDescent="0.15"/>
    <row r="39" spans="1:3" ht="31" x14ac:dyDescent="0.15">
      <c r="B39" s="415" t="s">
        <v>916</v>
      </c>
    </row>
    <row r="40" spans="1:3" ht="13" x14ac:dyDescent="0.15"/>
  </sheetData>
  <mergeCells count="4">
    <mergeCell ref="A1:C1"/>
    <mergeCell ref="B2:C2"/>
    <mergeCell ref="B21:C21"/>
    <mergeCell ref="B37:C37"/>
  </mergeCells>
  <pageMargins left="0.75" right="0.75" top="1" bottom="1" header="0.5" footer="0.5"/>
  <pageSetup scale="75" orientation="portrait" r:id="rId1"/>
  <headerFooter alignWithMargins="0">
    <oddHeader>&amp;LCommon Data Set 2021-2022</oddHeader>
    <oddFooter>&amp;LCDS-B&amp;RPage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60"/>
  <sheetViews>
    <sheetView showRuler="0" topLeftCell="A19" zoomScaleNormal="100" zoomScalePageLayoutView="85" workbookViewId="0">
      <selection sqref="A1:F1"/>
    </sheetView>
  </sheetViews>
  <sheetFormatPr baseColWidth="10" defaultColWidth="0" defaultRowHeight="13" zeroHeight="1" x14ac:dyDescent="0.15"/>
  <cols>
    <col min="1" max="1" width="3.83203125" style="2" customWidth="1"/>
    <col min="2" max="2" width="27" style="1" customWidth="1"/>
    <col min="3" max="3" width="4.83203125" style="1" customWidth="1"/>
    <col min="4" max="4" width="10.83203125" style="1" customWidth="1"/>
    <col min="5" max="6" width="16.83203125" style="1" customWidth="1"/>
    <col min="7" max="7" width="9.1640625" style="1" customWidth="1"/>
    <col min="8" max="8" width="0.83203125" style="1" customWidth="1"/>
    <col min="9" max="16384" width="0" style="1" hidden="1"/>
  </cols>
  <sheetData>
    <row r="1" spans="1:6" ht="18" x14ac:dyDescent="0.15">
      <c r="A1" s="429" t="s">
        <v>513</v>
      </c>
      <c r="B1" s="429"/>
      <c r="C1" s="429"/>
      <c r="D1" s="429"/>
      <c r="E1" s="487"/>
      <c r="F1" s="487"/>
    </row>
    <row r="2" spans="1:6" ht="8.25" customHeight="1" x14ac:dyDescent="0.15"/>
    <row r="3" spans="1:6" ht="28.5" customHeight="1" x14ac:dyDescent="0.15">
      <c r="A3" s="185" t="s">
        <v>247</v>
      </c>
      <c r="B3" s="592" t="s">
        <v>882</v>
      </c>
      <c r="C3" s="592"/>
      <c r="D3" s="592"/>
      <c r="E3" s="593"/>
      <c r="F3" s="593"/>
    </row>
    <row r="4" spans="1:6" ht="37.5" customHeight="1" x14ac:dyDescent="0.15">
      <c r="A4" s="3"/>
      <c r="B4" s="591"/>
      <c r="C4" s="591"/>
      <c r="D4" s="591"/>
      <c r="E4" s="254" t="s">
        <v>377</v>
      </c>
      <c r="F4" s="255" t="s">
        <v>168</v>
      </c>
    </row>
    <row r="5" spans="1:6" ht="39.75" customHeight="1" x14ac:dyDescent="0.15">
      <c r="A5" s="3"/>
      <c r="B5" s="513" t="s">
        <v>304</v>
      </c>
      <c r="C5" s="509"/>
      <c r="D5" s="509"/>
      <c r="E5" s="169">
        <v>0.93300000000000005</v>
      </c>
      <c r="F5" s="256">
        <v>0.93400000000000005</v>
      </c>
    </row>
    <row r="6" spans="1:6" x14ac:dyDescent="0.15">
      <c r="A6" s="3"/>
      <c r="B6" s="515" t="s">
        <v>514</v>
      </c>
      <c r="C6" s="516"/>
      <c r="D6" s="516"/>
      <c r="E6" s="257">
        <v>0</v>
      </c>
      <c r="F6" s="256">
        <v>0</v>
      </c>
    </row>
    <row r="7" spans="1:6" x14ac:dyDescent="0.15">
      <c r="A7" s="3"/>
      <c r="B7" s="515" t="s">
        <v>515</v>
      </c>
      <c r="C7" s="516"/>
      <c r="D7" s="516"/>
      <c r="E7" s="257">
        <v>0</v>
      </c>
      <c r="F7" s="256">
        <v>0</v>
      </c>
    </row>
    <row r="8" spans="1:6" ht="24.75" customHeight="1" x14ac:dyDescent="0.15">
      <c r="A8" s="3"/>
      <c r="B8" s="515" t="s">
        <v>516</v>
      </c>
      <c r="C8" s="516"/>
      <c r="D8" s="516"/>
      <c r="E8" s="257">
        <v>1</v>
      </c>
      <c r="F8" s="256">
        <v>0.91</v>
      </c>
    </row>
    <row r="9" spans="1:6" x14ac:dyDescent="0.15">
      <c r="A9" s="3"/>
      <c r="B9" s="515" t="s">
        <v>517</v>
      </c>
      <c r="C9" s="516"/>
      <c r="D9" s="516"/>
      <c r="E9" s="257">
        <v>0</v>
      </c>
      <c r="F9" s="256">
        <v>0.09</v>
      </c>
    </row>
    <row r="10" spans="1:6" x14ac:dyDescent="0.15">
      <c r="A10" s="3"/>
      <c r="B10" s="515" t="s">
        <v>518</v>
      </c>
      <c r="C10" s="516"/>
      <c r="D10" s="516"/>
      <c r="E10" s="257">
        <v>0</v>
      </c>
      <c r="F10" s="256">
        <v>2E-3</v>
      </c>
    </row>
    <row r="11" spans="1:6" x14ac:dyDescent="0.15">
      <c r="A11" s="3"/>
      <c r="B11" s="515" t="s">
        <v>519</v>
      </c>
      <c r="C11" s="516"/>
      <c r="D11" s="516"/>
      <c r="E11" s="258">
        <v>18</v>
      </c>
      <c r="F11" s="258">
        <v>20</v>
      </c>
    </row>
    <row r="12" spans="1:6" x14ac:dyDescent="0.15">
      <c r="A12" s="3"/>
      <c r="B12" s="515" t="s">
        <v>520</v>
      </c>
      <c r="C12" s="516"/>
      <c r="D12" s="516"/>
      <c r="E12" s="258">
        <v>18</v>
      </c>
      <c r="F12" s="258">
        <v>20</v>
      </c>
    </row>
    <row r="13" spans="1:6" ht="9.75" customHeight="1" x14ac:dyDescent="0.15"/>
    <row r="14" spans="1:6" x14ac:dyDescent="0.15">
      <c r="A14" s="3" t="s">
        <v>246</v>
      </c>
      <c r="B14" s="522" t="s">
        <v>698</v>
      </c>
      <c r="C14" s="523"/>
      <c r="D14" s="523"/>
      <c r="E14" s="512"/>
      <c r="F14" s="512"/>
    </row>
    <row r="15" spans="1:6" x14ac:dyDescent="0.15">
      <c r="A15" s="3"/>
      <c r="B15" s="253"/>
      <c r="C15" s="12"/>
      <c r="D15" s="12"/>
      <c r="E15" s="121"/>
      <c r="F15" s="121"/>
    </row>
    <row r="16" spans="1:6" x14ac:dyDescent="0.15">
      <c r="A16" s="22" t="s">
        <v>898</v>
      </c>
      <c r="B16" s="149" t="s">
        <v>374</v>
      </c>
      <c r="C16" s="18"/>
      <c r="D16" s="12"/>
      <c r="E16" s="121"/>
      <c r="F16" s="121"/>
    </row>
    <row r="17" spans="1:4" ht="14" x14ac:dyDescent="0.15">
      <c r="A17" s="22" t="s">
        <v>898</v>
      </c>
      <c r="B17" s="8" t="s">
        <v>521</v>
      </c>
      <c r="C17" s="18"/>
    </row>
    <row r="18" spans="1:4" ht="14" x14ac:dyDescent="0.15">
      <c r="A18" s="22" t="s">
        <v>898</v>
      </c>
      <c r="B18" s="8" t="s">
        <v>522</v>
      </c>
      <c r="C18" s="18"/>
    </row>
    <row r="19" spans="1:4" ht="14" x14ac:dyDescent="0.15">
      <c r="A19" s="22" t="s">
        <v>898</v>
      </c>
      <c r="B19" s="8" t="s">
        <v>218</v>
      </c>
      <c r="C19" s="18"/>
    </row>
    <row r="20" spans="1:4" ht="14" x14ac:dyDescent="0.15">
      <c r="A20" s="22" t="s">
        <v>898</v>
      </c>
      <c r="B20" s="8" t="s">
        <v>219</v>
      </c>
      <c r="C20" s="18"/>
    </row>
    <row r="21" spans="1:4" ht="12.75" customHeight="1" x14ac:dyDescent="0.15">
      <c r="A21" s="22" t="s">
        <v>898</v>
      </c>
      <c r="B21" s="602" t="s">
        <v>375</v>
      </c>
      <c r="C21" s="603"/>
      <c r="D21" s="603"/>
    </row>
    <row r="22" spans="1:4" ht="14" x14ac:dyDescent="0.15">
      <c r="A22" s="22" t="s">
        <v>898</v>
      </c>
      <c r="B22" s="8" t="s">
        <v>220</v>
      </c>
      <c r="C22" s="18"/>
    </row>
    <row r="23" spans="1:4" ht="14" x14ac:dyDescent="0.15">
      <c r="A23" s="22" t="s">
        <v>898</v>
      </c>
      <c r="B23" s="8" t="s">
        <v>221</v>
      </c>
      <c r="C23" s="18"/>
    </row>
    <row r="24" spans="1:4" ht="14" x14ac:dyDescent="0.15">
      <c r="A24" s="22" t="s">
        <v>898</v>
      </c>
      <c r="B24" s="8" t="s">
        <v>222</v>
      </c>
      <c r="C24" s="18"/>
    </row>
    <row r="25" spans="1:4" ht="14" x14ac:dyDescent="0.15">
      <c r="A25" s="22"/>
      <c r="B25" s="109" t="s">
        <v>376</v>
      </c>
      <c r="C25" s="18"/>
    </row>
    <row r="26" spans="1:4" ht="14" x14ac:dyDescent="0.15">
      <c r="A26" s="22" t="s">
        <v>898</v>
      </c>
      <c r="B26" s="8" t="s">
        <v>223</v>
      </c>
      <c r="C26" s="18"/>
    </row>
    <row r="27" spans="1:4" ht="14" x14ac:dyDescent="0.15">
      <c r="A27" s="22" t="s">
        <v>898</v>
      </c>
      <c r="B27" s="8" t="s">
        <v>224</v>
      </c>
      <c r="C27" s="18"/>
    </row>
    <row r="28" spans="1:4" ht="14" x14ac:dyDescent="0.15">
      <c r="A28" s="22" t="s">
        <v>898</v>
      </c>
      <c r="B28" s="8" t="s">
        <v>225</v>
      </c>
      <c r="C28" s="18"/>
    </row>
    <row r="29" spans="1:4" ht="14" x14ac:dyDescent="0.15">
      <c r="A29" s="22"/>
      <c r="B29" s="8" t="s">
        <v>226</v>
      </c>
      <c r="C29" s="18"/>
    </row>
    <row r="30" spans="1:4" ht="14" x14ac:dyDescent="0.15">
      <c r="A30" s="22" t="s">
        <v>898</v>
      </c>
      <c r="B30" s="8" t="s">
        <v>227</v>
      </c>
      <c r="C30" s="18"/>
    </row>
    <row r="31" spans="1:4" ht="14" x14ac:dyDescent="0.15">
      <c r="A31" s="22" t="s">
        <v>898</v>
      </c>
      <c r="B31" s="8" t="s">
        <v>228</v>
      </c>
      <c r="C31" s="18"/>
    </row>
    <row r="32" spans="1:4" ht="14" x14ac:dyDescent="0.15">
      <c r="A32" s="22" t="s">
        <v>898</v>
      </c>
      <c r="B32" s="8" t="s">
        <v>229</v>
      </c>
      <c r="C32" s="18"/>
    </row>
    <row r="33" spans="1:8" ht="14" x14ac:dyDescent="0.15">
      <c r="A33" s="22" t="s">
        <v>898</v>
      </c>
      <c r="B33" s="8" t="s">
        <v>230</v>
      </c>
      <c r="C33" s="18"/>
    </row>
    <row r="34" spans="1:8" ht="14" x14ac:dyDescent="0.15">
      <c r="A34" s="22" t="s">
        <v>898</v>
      </c>
      <c r="B34" s="8" t="s">
        <v>231</v>
      </c>
      <c r="C34" s="18"/>
    </row>
    <row r="35" spans="1:8" ht="14" x14ac:dyDescent="0.15">
      <c r="A35" s="22"/>
      <c r="B35" s="8" t="s">
        <v>232</v>
      </c>
      <c r="C35" s="18"/>
    </row>
    <row r="36" spans="1:8" ht="14" x14ac:dyDescent="0.15">
      <c r="A36" s="22" t="s">
        <v>898</v>
      </c>
      <c r="B36" s="8" t="s">
        <v>233</v>
      </c>
      <c r="C36" s="18"/>
    </row>
    <row r="37" spans="1:8" ht="12.75" customHeight="1" x14ac:dyDescent="0.15"/>
    <row r="38" spans="1:8" x14ac:dyDescent="0.15">
      <c r="A38" s="3" t="s">
        <v>245</v>
      </c>
      <c r="B38" s="597" t="s">
        <v>460</v>
      </c>
      <c r="C38" s="554"/>
      <c r="D38" s="554"/>
      <c r="E38" s="598"/>
      <c r="F38" s="599"/>
    </row>
    <row r="39" spans="1:8" s="260" customFormat="1" ht="28" x14ac:dyDescent="0.15">
      <c r="A39" s="3"/>
      <c r="B39" s="177"/>
      <c r="C39" s="596" t="s">
        <v>381</v>
      </c>
      <c r="D39" s="596"/>
      <c r="E39" s="259" t="s">
        <v>383</v>
      </c>
      <c r="F39" s="600" t="s">
        <v>382</v>
      </c>
      <c r="G39" s="601"/>
      <c r="H39" s="124"/>
    </row>
    <row r="40" spans="1:8" x14ac:dyDescent="0.15">
      <c r="A40" s="3"/>
      <c r="B40" s="214" t="s">
        <v>378</v>
      </c>
      <c r="C40" s="594"/>
      <c r="D40" s="595"/>
      <c r="E40" s="244"/>
      <c r="F40" s="589"/>
      <c r="G40" s="590"/>
      <c r="H40" s="4"/>
    </row>
    <row r="41" spans="1:8" x14ac:dyDescent="0.15">
      <c r="A41" s="3"/>
      <c r="B41" s="214" t="s">
        <v>379</v>
      </c>
      <c r="C41" s="594"/>
      <c r="D41" s="595"/>
      <c r="E41" s="244"/>
      <c r="F41" s="589"/>
      <c r="G41" s="590"/>
      <c r="H41" s="4"/>
    </row>
    <row r="42" spans="1:8" x14ac:dyDescent="0.15">
      <c r="A42" s="3"/>
      <c r="B42" s="214" t="s">
        <v>380</v>
      </c>
      <c r="C42" s="594"/>
      <c r="D42" s="595"/>
      <c r="E42" s="244"/>
      <c r="F42" s="589"/>
      <c r="G42" s="590"/>
      <c r="H42" s="4"/>
    </row>
    <row r="43" spans="1:8" ht="9" customHeight="1" x14ac:dyDescent="0.15"/>
    <row r="44" spans="1:8" ht="26.25" customHeight="1" x14ac:dyDescent="0.15">
      <c r="A44" s="3" t="s">
        <v>244</v>
      </c>
      <c r="B44" s="522" t="s">
        <v>699</v>
      </c>
      <c r="C44" s="523"/>
      <c r="D44" s="523"/>
      <c r="E44" s="523"/>
      <c r="F44" s="523"/>
    </row>
    <row r="45" spans="1:8" ht="14.25" customHeight="1" x14ac:dyDescent="0.15">
      <c r="A45" s="3"/>
      <c r="B45" s="253"/>
      <c r="C45" s="12"/>
      <c r="D45" s="12"/>
      <c r="E45" s="12"/>
      <c r="F45" s="12"/>
    </row>
    <row r="46" spans="1:8" ht="14" x14ac:dyDescent="0.15">
      <c r="A46" s="22" t="s">
        <v>898</v>
      </c>
      <c r="B46" s="8" t="s">
        <v>234</v>
      </c>
      <c r="C46" s="261"/>
      <c r="D46" s="160"/>
    </row>
    <row r="47" spans="1:8" ht="14" x14ac:dyDescent="0.15">
      <c r="A47" s="22"/>
      <c r="B47" s="8" t="s">
        <v>235</v>
      </c>
      <c r="C47" s="261"/>
      <c r="D47" s="160"/>
    </row>
    <row r="48" spans="1:8" ht="14" x14ac:dyDescent="0.15">
      <c r="A48" s="22" t="s">
        <v>898</v>
      </c>
      <c r="B48" s="8" t="s">
        <v>236</v>
      </c>
      <c r="C48" s="261"/>
      <c r="D48" s="160"/>
    </row>
    <row r="49" spans="1:4" ht="13.5" customHeight="1" x14ac:dyDescent="0.15">
      <c r="A49" s="22"/>
      <c r="B49" s="588" t="s">
        <v>237</v>
      </c>
      <c r="C49" s="486"/>
      <c r="D49" s="160"/>
    </row>
    <row r="50" spans="1:4" x14ac:dyDescent="0.15">
      <c r="A50" s="22" t="s">
        <v>898</v>
      </c>
      <c r="B50" s="588" t="s">
        <v>238</v>
      </c>
      <c r="C50" s="486"/>
      <c r="D50" s="160"/>
    </row>
    <row r="51" spans="1:4" ht="13.5" customHeight="1" x14ac:dyDescent="0.15">
      <c r="A51" s="22" t="s">
        <v>898</v>
      </c>
      <c r="B51" s="588" t="s">
        <v>239</v>
      </c>
      <c r="C51" s="486"/>
      <c r="D51" s="160"/>
    </row>
    <row r="52" spans="1:4" ht="12.75" customHeight="1" x14ac:dyDescent="0.15">
      <c r="A52" s="22"/>
      <c r="B52" s="588" t="s">
        <v>240</v>
      </c>
      <c r="C52" s="486"/>
      <c r="D52" s="486"/>
    </row>
    <row r="53" spans="1:4" ht="14" x14ac:dyDescent="0.15">
      <c r="A53" s="22"/>
      <c r="B53" s="8" t="s">
        <v>241</v>
      </c>
      <c r="C53" s="261"/>
      <c r="D53" s="160"/>
    </row>
    <row r="54" spans="1:4" ht="14" x14ac:dyDescent="0.15">
      <c r="A54" s="22" t="s">
        <v>898</v>
      </c>
      <c r="B54" s="8" t="s">
        <v>242</v>
      </c>
      <c r="C54" s="261"/>
      <c r="D54" s="160"/>
    </row>
    <row r="55" spans="1:4" ht="14" x14ac:dyDescent="0.15">
      <c r="A55" s="22" t="s">
        <v>898</v>
      </c>
      <c r="B55" s="109" t="s">
        <v>97</v>
      </c>
      <c r="C55" s="261"/>
      <c r="D55" s="160"/>
    </row>
    <row r="56" spans="1:4" ht="14" x14ac:dyDescent="0.15">
      <c r="A56" s="22" t="s">
        <v>898</v>
      </c>
      <c r="B56" s="109" t="s">
        <v>98</v>
      </c>
      <c r="C56" s="261"/>
      <c r="D56" s="160"/>
    </row>
    <row r="57" spans="1:4" ht="13.5" customHeight="1" x14ac:dyDescent="0.15">
      <c r="A57" s="22"/>
      <c r="B57" s="8" t="s">
        <v>243</v>
      </c>
      <c r="C57" s="261"/>
      <c r="D57" s="17"/>
    </row>
    <row r="58" spans="1:4" ht="13.5" customHeight="1" x14ac:dyDescent="0.15">
      <c r="A58" s="3"/>
      <c r="B58" s="4"/>
      <c r="C58" s="18"/>
      <c r="D58" s="9"/>
    </row>
    <row r="59" spans="1:4" ht="3.75" customHeight="1" x14ac:dyDescent="0.15">
      <c r="A59" s="3"/>
      <c r="B59" s="562"/>
      <c r="C59" s="562"/>
    </row>
    <row r="60" spans="1:4" ht="4.5" hidden="1" customHeight="1" x14ac:dyDescent="0.15"/>
  </sheetData>
  <mergeCells count="28">
    <mergeCell ref="B59:C59"/>
    <mergeCell ref="B9:D9"/>
    <mergeCell ref="B10:D10"/>
    <mergeCell ref="B11:D11"/>
    <mergeCell ref="B12:D12"/>
    <mergeCell ref="C40:D40"/>
    <mergeCell ref="C41:D41"/>
    <mergeCell ref="C42:D42"/>
    <mergeCell ref="C39:D39"/>
    <mergeCell ref="B38:F38"/>
    <mergeCell ref="F39:G39"/>
    <mergeCell ref="B14:F14"/>
    <mergeCell ref="B21:D21"/>
    <mergeCell ref="B52:D52"/>
    <mergeCell ref="B51:C51"/>
    <mergeCell ref="B49:C49"/>
    <mergeCell ref="B8:D8"/>
    <mergeCell ref="A1:F1"/>
    <mergeCell ref="B4:D4"/>
    <mergeCell ref="B5:D5"/>
    <mergeCell ref="B7:D7"/>
    <mergeCell ref="B6:D6"/>
    <mergeCell ref="B3:F3"/>
    <mergeCell ref="B50:C50"/>
    <mergeCell ref="B44:F44"/>
    <mergeCell ref="F40:G40"/>
    <mergeCell ref="F41:G41"/>
    <mergeCell ref="F42:G42"/>
  </mergeCells>
  <phoneticPr fontId="0" type="noConversion"/>
  <pageMargins left="0.75" right="0.75" top="1" bottom="1" header="0.5" footer="0.5"/>
  <pageSetup scale="75" orientation="portrait" r:id="rId1"/>
  <headerFooter alignWithMargins="0">
    <oddHeader>&amp;LCommon Data Set 2021-2022</oddHeader>
    <oddFooter>&amp;LCDS-B&amp;RPage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77"/>
  <sheetViews>
    <sheetView showRuler="0" topLeftCell="A47" zoomScaleNormal="100" zoomScalePageLayoutView="70" workbookViewId="0">
      <selection activeCell="B70" sqref="B70:F70"/>
    </sheetView>
  </sheetViews>
  <sheetFormatPr baseColWidth="10" defaultColWidth="0" defaultRowHeight="13" zeroHeight="1" x14ac:dyDescent="0.15"/>
  <cols>
    <col min="1" max="1" width="3.83203125" style="2" customWidth="1"/>
    <col min="2" max="2" width="31.83203125" style="1" customWidth="1"/>
    <col min="3" max="5" width="18.83203125" style="1" customWidth="1"/>
    <col min="6" max="6" width="0.83203125" style="1" customWidth="1"/>
    <col min="7" max="16384" width="0" style="1" hidden="1"/>
  </cols>
  <sheetData>
    <row r="1" spans="1:5" ht="18" x14ac:dyDescent="0.15">
      <c r="A1" s="429" t="s">
        <v>364</v>
      </c>
      <c r="B1" s="429"/>
      <c r="C1" s="429"/>
      <c r="D1" s="429"/>
      <c r="E1" s="429"/>
    </row>
    <row r="2" spans="1:5" ht="6.75" customHeight="1" x14ac:dyDescent="0.15">
      <c r="A2" s="252"/>
      <c r="B2" s="252"/>
      <c r="C2" s="252"/>
      <c r="D2" s="252"/>
      <c r="E2" s="252"/>
    </row>
    <row r="3" spans="1:5" s="204" customFormat="1" x14ac:dyDescent="0.15">
      <c r="A3" s="10" t="s">
        <v>453</v>
      </c>
      <c r="B3" s="262" t="s">
        <v>700</v>
      </c>
      <c r="C3" s="262"/>
      <c r="D3" s="262"/>
      <c r="E3" s="262"/>
    </row>
    <row r="4" spans="1:5" x14ac:dyDescent="0.15">
      <c r="B4" s="563"/>
      <c r="C4" s="563"/>
      <c r="D4" s="563"/>
      <c r="E4" s="563"/>
    </row>
    <row r="5" spans="1:5" x14ac:dyDescent="0.15">
      <c r="B5" s="9"/>
      <c r="C5" s="9"/>
      <c r="D5" s="9"/>
      <c r="E5" s="9"/>
    </row>
    <row r="6" spans="1:5" s="522" customFormat="1" ht="27.75" customHeight="1" x14ac:dyDescent="0.15">
      <c r="A6" s="2"/>
      <c r="B6" s="522" t="s">
        <v>701</v>
      </c>
    </row>
    <row r="7" spans="1:5" ht="14.25" customHeight="1" x14ac:dyDescent="0.15">
      <c r="B7" s="253"/>
      <c r="C7" s="253"/>
      <c r="D7" s="253"/>
      <c r="E7" s="253"/>
    </row>
    <row r="8" spans="1:5" s="606" customFormat="1" ht="12" customHeight="1" x14ac:dyDescent="0.15">
      <c r="A8" s="22"/>
      <c r="B8" s="605" t="s">
        <v>702</v>
      </c>
    </row>
    <row r="9" spans="1:5" s="606" customFormat="1" ht="13.5" customHeight="1" x14ac:dyDescent="0.15">
      <c r="A9" s="2"/>
    </row>
    <row r="10" spans="1:5" s="606" customFormat="1" x14ac:dyDescent="0.15">
      <c r="A10" s="2"/>
    </row>
    <row r="11" spans="1:5" x14ac:dyDescent="0.15">
      <c r="B11" s="607"/>
      <c r="C11" s="607"/>
      <c r="D11" s="607"/>
      <c r="E11" s="607"/>
    </row>
    <row r="12" spans="1:5" x14ac:dyDescent="0.15">
      <c r="A12" s="3"/>
      <c r="B12" s="3"/>
      <c r="C12" s="3"/>
      <c r="D12" s="3"/>
      <c r="E12" s="3"/>
    </row>
    <row r="13" spans="1:5" ht="14.25" customHeight="1" x14ac:dyDescent="0.15">
      <c r="A13" s="10" t="s">
        <v>372</v>
      </c>
      <c r="B13" s="456" t="s">
        <v>703</v>
      </c>
      <c r="C13" s="523"/>
      <c r="D13" s="523"/>
      <c r="E13" s="523"/>
    </row>
    <row r="14" spans="1:5" ht="39" customHeight="1" x14ac:dyDescent="0.15">
      <c r="A14" s="10"/>
      <c r="B14" s="478" t="s">
        <v>843</v>
      </c>
      <c r="C14" s="478"/>
      <c r="D14" s="478"/>
      <c r="E14" s="478"/>
    </row>
    <row r="15" spans="1:5" s="456" customFormat="1" ht="28.5" customHeight="1" x14ac:dyDescent="0.15">
      <c r="A15" s="10"/>
      <c r="B15" s="456" t="s">
        <v>705</v>
      </c>
    </row>
    <row r="16" spans="1:5" s="456" customFormat="1" ht="15" customHeight="1" x14ac:dyDescent="0.15">
      <c r="A16" s="10"/>
      <c r="B16" s="478" t="s">
        <v>704</v>
      </c>
    </row>
    <row r="17" spans="1:5" s="456" customFormat="1" ht="28.5" customHeight="1" x14ac:dyDescent="0.15">
      <c r="A17" s="10"/>
      <c r="B17" s="456" t="s">
        <v>844</v>
      </c>
    </row>
    <row r="18" spans="1:5" s="456" customFormat="1" ht="14.25" customHeight="1" x14ac:dyDescent="0.15">
      <c r="A18" s="10"/>
      <c r="B18" s="478" t="s">
        <v>706</v>
      </c>
    </row>
    <row r="19" spans="1:5" ht="9.75" customHeight="1" x14ac:dyDescent="0.15">
      <c r="A19" s="3"/>
      <c r="C19" s="263"/>
      <c r="D19" s="3"/>
      <c r="E19" s="3"/>
    </row>
    <row r="20" spans="1:5" x14ac:dyDescent="0.15">
      <c r="A20" s="3" t="s">
        <v>372</v>
      </c>
      <c r="B20" s="171"/>
      <c r="C20" s="264" t="s">
        <v>365</v>
      </c>
      <c r="D20" s="264" t="s">
        <v>168</v>
      </c>
    </row>
    <row r="21" spans="1:5" x14ac:dyDescent="0.15">
      <c r="A21" s="3"/>
      <c r="B21" s="240" t="s">
        <v>707</v>
      </c>
      <c r="C21" s="265"/>
      <c r="D21" s="265"/>
    </row>
    <row r="22" spans="1:5" ht="14" x14ac:dyDescent="0.15">
      <c r="A22" s="3"/>
      <c r="B22" s="266" t="s">
        <v>708</v>
      </c>
      <c r="C22" s="267">
        <v>59384</v>
      </c>
      <c r="D22" s="267">
        <v>59384</v>
      </c>
    </row>
    <row r="23" spans="1:5" ht="14" x14ac:dyDescent="0.15">
      <c r="A23" s="3"/>
      <c r="B23" s="268" t="s">
        <v>709</v>
      </c>
      <c r="C23" s="269"/>
      <c r="D23" s="269"/>
    </row>
    <row r="24" spans="1:5" ht="14" x14ac:dyDescent="0.15">
      <c r="A24" s="3"/>
      <c r="B24" s="266" t="s">
        <v>710</v>
      </c>
      <c r="C24" s="267"/>
      <c r="D24" s="267"/>
    </row>
    <row r="25" spans="1:5" ht="14" x14ac:dyDescent="0.15">
      <c r="A25" s="3"/>
      <c r="B25" s="266" t="s">
        <v>711</v>
      </c>
      <c r="C25" s="267"/>
      <c r="D25" s="267"/>
    </row>
    <row r="26" spans="1:5" ht="14" x14ac:dyDescent="0.15">
      <c r="A26" s="3"/>
      <c r="B26" s="266" t="s">
        <v>712</v>
      </c>
      <c r="C26" s="267"/>
      <c r="D26" s="267"/>
    </row>
    <row r="27" spans="1:5" ht="14" x14ac:dyDescent="0.15">
      <c r="A27" s="3"/>
      <c r="B27" s="270" t="s">
        <v>713</v>
      </c>
      <c r="C27" s="267"/>
      <c r="D27" s="267"/>
    </row>
    <row r="28" spans="1:5" ht="14" x14ac:dyDescent="0.15">
      <c r="A28" s="3"/>
      <c r="B28" s="271" t="s">
        <v>714</v>
      </c>
      <c r="C28" s="272"/>
      <c r="D28" s="273"/>
    </row>
    <row r="29" spans="1:5" ht="14" x14ac:dyDescent="0.15">
      <c r="A29" s="3"/>
      <c r="B29" s="270" t="s">
        <v>715</v>
      </c>
      <c r="C29" s="267">
        <f>303+556</f>
        <v>859</v>
      </c>
      <c r="D29" s="267">
        <f>303+556</f>
        <v>859</v>
      </c>
    </row>
    <row r="30" spans="1:5" ht="14" x14ac:dyDescent="0.15">
      <c r="A30" s="3"/>
      <c r="B30" s="270" t="s">
        <v>716</v>
      </c>
      <c r="C30" s="267">
        <f>C31+C32</f>
        <v>17854</v>
      </c>
      <c r="D30" s="267">
        <f>D31+D32</f>
        <v>17854</v>
      </c>
    </row>
    <row r="31" spans="1:5" ht="14" x14ac:dyDescent="0.15">
      <c r="A31" s="3"/>
      <c r="B31" s="270" t="s">
        <v>717</v>
      </c>
      <c r="C31" s="267">
        <v>8858</v>
      </c>
      <c r="D31" s="267">
        <v>8858</v>
      </c>
    </row>
    <row r="32" spans="1:5" ht="15" customHeight="1" x14ac:dyDescent="0.15">
      <c r="A32" s="3"/>
      <c r="B32" s="270" t="s">
        <v>718</v>
      </c>
      <c r="C32" s="267">
        <v>8996</v>
      </c>
      <c r="D32" s="267">
        <v>8996</v>
      </c>
    </row>
    <row r="33" spans="1:5" ht="9" customHeight="1" x14ac:dyDescent="0.15"/>
    <row r="34" spans="1:5" ht="26.25" customHeight="1" x14ac:dyDescent="0.15">
      <c r="A34" s="3"/>
      <c r="B34" s="517" t="s">
        <v>719</v>
      </c>
      <c r="C34" s="517"/>
      <c r="D34" s="517"/>
      <c r="E34" s="153"/>
    </row>
    <row r="35" spans="1:5" x14ac:dyDescent="0.15">
      <c r="A35" s="3"/>
      <c r="B35" s="4"/>
      <c r="C35" s="4"/>
      <c r="D35" s="274"/>
    </row>
    <row r="36" spans="1:5" ht="14" x14ac:dyDescent="0.15">
      <c r="A36" s="3"/>
      <c r="B36" s="275" t="s">
        <v>194</v>
      </c>
      <c r="C36" s="454"/>
      <c r="D36" s="454"/>
      <c r="E36" s="454"/>
    </row>
    <row r="37" spans="1:5" s="439" customFormat="1" x14ac:dyDescent="0.15">
      <c r="A37" s="3"/>
    </row>
    <row r="38" spans="1:5" x14ac:dyDescent="0.15">
      <c r="B38" s="472"/>
      <c r="C38" s="473"/>
      <c r="D38" s="223" t="s">
        <v>366</v>
      </c>
      <c r="E38" s="223" t="s">
        <v>367</v>
      </c>
    </row>
    <row r="39" spans="1:5" ht="25.5" customHeight="1" x14ac:dyDescent="0.15">
      <c r="A39" s="3" t="s">
        <v>195</v>
      </c>
      <c r="B39" s="609" t="s">
        <v>720</v>
      </c>
      <c r="C39" s="610"/>
      <c r="D39" s="258">
        <v>14</v>
      </c>
      <c r="E39" s="258">
        <v>20</v>
      </c>
    </row>
    <row r="40" spans="1:5" x14ac:dyDescent="0.15"/>
    <row r="41" spans="1:5" x14ac:dyDescent="0.15">
      <c r="B41" s="472"/>
      <c r="C41" s="473"/>
      <c r="D41" s="223" t="s">
        <v>330</v>
      </c>
      <c r="E41" s="223" t="s">
        <v>331</v>
      </c>
    </row>
    <row r="42" spans="1:5" ht="27.75" customHeight="1" x14ac:dyDescent="0.15">
      <c r="A42" s="3" t="s">
        <v>196</v>
      </c>
      <c r="B42" s="609" t="s">
        <v>199</v>
      </c>
      <c r="C42" s="610"/>
      <c r="D42" s="244"/>
      <c r="E42" s="244" t="s">
        <v>898</v>
      </c>
    </row>
    <row r="43" spans="1:5" ht="28.5" customHeight="1" x14ac:dyDescent="0.15">
      <c r="A43" s="3" t="s">
        <v>197</v>
      </c>
      <c r="B43" s="537" t="s">
        <v>721</v>
      </c>
      <c r="C43" s="537"/>
      <c r="D43" s="244"/>
      <c r="E43" s="276" t="s">
        <v>898</v>
      </c>
    </row>
    <row r="44" spans="1:5" ht="28.5" customHeight="1" x14ac:dyDescent="0.15">
      <c r="A44" s="3"/>
      <c r="B44" s="535" t="s">
        <v>96</v>
      </c>
      <c r="C44" s="535"/>
      <c r="D44" s="277"/>
      <c r="E44" s="18"/>
    </row>
    <row r="45" spans="1:5" x14ac:dyDescent="0.15">
      <c r="B45" s="604"/>
      <c r="C45" s="604"/>
      <c r="D45" s="604"/>
      <c r="E45" s="604"/>
    </row>
    <row r="46" spans="1:5" ht="19.5" customHeight="1" x14ac:dyDescent="0.15">
      <c r="A46" s="3" t="s">
        <v>198</v>
      </c>
      <c r="B46" s="554" t="s">
        <v>368</v>
      </c>
      <c r="C46" s="554"/>
      <c r="D46" s="554"/>
      <c r="E46" s="554"/>
    </row>
    <row r="47" spans="1:5" ht="28" x14ac:dyDescent="0.15">
      <c r="A47" s="3"/>
      <c r="B47" s="243"/>
      <c r="C47" s="177" t="s">
        <v>369</v>
      </c>
      <c r="D47" s="177" t="s">
        <v>370</v>
      </c>
      <c r="E47" s="177" t="s">
        <v>371</v>
      </c>
    </row>
    <row r="48" spans="1:5" x14ac:dyDescent="0.15">
      <c r="A48" s="3"/>
      <c r="B48" s="174" t="s">
        <v>722</v>
      </c>
      <c r="C48" s="278">
        <v>930</v>
      </c>
      <c r="D48" s="278">
        <v>930</v>
      </c>
      <c r="E48" s="278">
        <v>930</v>
      </c>
    </row>
    <row r="49" spans="1:5" x14ac:dyDescent="0.15">
      <c r="A49" s="3"/>
      <c r="B49" s="174" t="s">
        <v>723</v>
      </c>
      <c r="C49" s="279"/>
      <c r="D49" s="279"/>
      <c r="E49" s="278"/>
    </row>
    <row r="50" spans="1:5" x14ac:dyDescent="0.15">
      <c r="A50" s="3"/>
      <c r="B50" s="174" t="s">
        <v>724</v>
      </c>
      <c r="C50" s="279"/>
      <c r="D50" s="278"/>
      <c r="E50" s="278"/>
    </row>
    <row r="51" spans="1:5" ht="14" x14ac:dyDescent="0.15">
      <c r="A51" s="3"/>
      <c r="B51" s="173" t="s">
        <v>725</v>
      </c>
      <c r="C51" s="279"/>
      <c r="D51" s="279"/>
      <c r="E51" s="278"/>
    </row>
    <row r="52" spans="1:5" x14ac:dyDescent="0.15">
      <c r="A52" s="3"/>
      <c r="B52" s="174" t="s">
        <v>726</v>
      </c>
      <c r="C52" s="278" t="s">
        <v>917</v>
      </c>
      <c r="D52" s="278" t="s">
        <v>917</v>
      </c>
      <c r="E52" s="278" t="s">
        <v>917</v>
      </c>
    </row>
    <row r="53" spans="1:5" x14ac:dyDescent="0.15">
      <c r="A53" s="3"/>
      <c r="B53" s="174" t="s">
        <v>727</v>
      </c>
      <c r="C53" s="278">
        <v>978</v>
      </c>
      <c r="D53" s="278">
        <v>978</v>
      </c>
      <c r="E53" s="278">
        <v>978</v>
      </c>
    </row>
    <row r="54" spans="1:5" x14ac:dyDescent="0.15">
      <c r="B54" s="458" t="s">
        <v>728</v>
      </c>
      <c r="C54" s="458"/>
      <c r="D54" s="458"/>
      <c r="E54" s="458"/>
    </row>
    <row r="55" spans="1:5" x14ac:dyDescent="0.15"/>
    <row r="56" spans="1:5" x14ac:dyDescent="0.15">
      <c r="A56" s="3" t="s">
        <v>266</v>
      </c>
      <c r="B56" s="608" t="s">
        <v>729</v>
      </c>
      <c r="C56" s="608"/>
    </row>
    <row r="57" spans="1:5" ht="14" x14ac:dyDescent="0.15">
      <c r="A57" s="3"/>
      <c r="B57" s="24" t="s">
        <v>730</v>
      </c>
      <c r="C57" s="280">
        <v>2476</v>
      </c>
    </row>
    <row r="58" spans="1:5" ht="14" x14ac:dyDescent="0.15">
      <c r="A58" s="3"/>
      <c r="B58" s="24" t="s">
        <v>731</v>
      </c>
      <c r="C58" s="280"/>
    </row>
    <row r="59" spans="1:5" ht="14" x14ac:dyDescent="0.15">
      <c r="A59" s="3"/>
      <c r="B59" s="281" t="s">
        <v>732</v>
      </c>
      <c r="C59" s="280"/>
    </row>
    <row r="60" spans="1:5" ht="14" x14ac:dyDescent="0.15">
      <c r="A60" s="3"/>
      <c r="B60" s="281" t="s">
        <v>733</v>
      </c>
      <c r="C60" s="280"/>
    </row>
    <row r="61" spans="1:5" ht="14" x14ac:dyDescent="0.15">
      <c r="A61" s="3"/>
      <c r="B61" s="281" t="s">
        <v>734</v>
      </c>
      <c r="C61" s="280"/>
    </row>
    <row r="62" spans="1:5" ht="14" x14ac:dyDescent="0.15">
      <c r="A62" s="3"/>
      <c r="B62" s="24" t="s">
        <v>735</v>
      </c>
      <c r="C62" s="280"/>
    </row>
    <row r="63" spans="1:5" x14ac:dyDescent="0.15"/>
    <row r="64" spans="1:5" x14ac:dyDescent="0.15"/>
    <row r="65" x14ac:dyDescent="0.15"/>
    <row r="66" x14ac:dyDescent="0.15"/>
    <row r="67" x14ac:dyDescent="0.15"/>
    <row r="68" x14ac:dyDescent="0.15"/>
    <row r="69" x14ac:dyDescent="0.15"/>
    <row r="70" x14ac:dyDescent="0.15"/>
    <row r="71" x14ac:dyDescent="0.15"/>
    <row r="72" x14ac:dyDescent="0.15"/>
    <row r="73" x14ac:dyDescent="0.15"/>
    <row r="74" x14ac:dyDescent="0.15"/>
    <row r="75" x14ac:dyDescent="0.15"/>
    <row r="76" x14ac:dyDescent="0.15"/>
    <row r="77" x14ac:dyDescent="0.15"/>
  </sheetData>
  <mergeCells count="24">
    <mergeCell ref="B56:C56"/>
    <mergeCell ref="B39:C39"/>
    <mergeCell ref="B41:C41"/>
    <mergeCell ref="B42:C42"/>
    <mergeCell ref="B43:C43"/>
    <mergeCell ref="B44:C44"/>
    <mergeCell ref="B54:E54"/>
    <mergeCell ref="B46:E46"/>
    <mergeCell ref="A1:E1"/>
    <mergeCell ref="B45:E45"/>
    <mergeCell ref="B13:E13"/>
    <mergeCell ref="B38:C38"/>
    <mergeCell ref="B4:E4"/>
    <mergeCell ref="B14:E14"/>
    <mergeCell ref="B15:XFD15"/>
    <mergeCell ref="B16:XFD16"/>
    <mergeCell ref="B17:XFD17"/>
    <mergeCell ref="B8:XFD10"/>
    <mergeCell ref="B18:XFD18"/>
    <mergeCell ref="B11:E11"/>
    <mergeCell ref="B37:XFD37"/>
    <mergeCell ref="B34:D34"/>
    <mergeCell ref="C36:E36"/>
    <mergeCell ref="B6:XFD6"/>
  </mergeCells>
  <phoneticPr fontId="0" type="noConversion"/>
  <pageMargins left="0.75" right="0.75" top="1" bottom="1" header="0.5" footer="0.5"/>
  <pageSetup scale="75" orientation="portrait" r:id="rId1"/>
  <headerFooter alignWithMargins="0">
    <oddHeader>&amp;LCommon Data Set 2021-2022</oddHeader>
    <oddFooter>&amp;LCDS-B&amp;RPage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V236"/>
  <sheetViews>
    <sheetView showRuler="0" topLeftCell="A81" zoomScaleNormal="100" zoomScalePageLayoutView="85" workbookViewId="0">
      <selection activeCell="A2" sqref="A2"/>
    </sheetView>
  </sheetViews>
  <sheetFormatPr baseColWidth="10" defaultColWidth="0" defaultRowHeight="13" zeroHeight="1" x14ac:dyDescent="0.15"/>
  <cols>
    <col min="1" max="1" width="4.83203125" style="2" customWidth="1"/>
    <col min="2" max="2" width="2.5" style="1" customWidth="1"/>
    <col min="3" max="3" width="41" style="1" customWidth="1"/>
    <col min="4" max="6" width="14.1640625" style="1" customWidth="1"/>
    <col min="7" max="7" width="9.1640625" style="1" customWidth="1"/>
    <col min="8" max="16384" width="0" style="1" hidden="1"/>
  </cols>
  <sheetData>
    <row r="1" spans="1:6" ht="18" x14ac:dyDescent="0.15">
      <c r="A1" s="429" t="s">
        <v>267</v>
      </c>
      <c r="B1" s="429"/>
      <c r="C1" s="429"/>
      <c r="D1" s="429"/>
      <c r="E1" s="429"/>
      <c r="F1" s="429"/>
    </row>
    <row r="2" spans="1:6" x14ac:dyDescent="0.15"/>
    <row r="3" spans="1:6" ht="14" hidden="1" x14ac:dyDescent="0.15">
      <c r="B3" s="649" t="s">
        <v>736</v>
      </c>
      <c r="C3" s="649"/>
      <c r="D3" s="649"/>
      <c r="E3" s="649"/>
      <c r="F3" s="649"/>
    </row>
    <row r="4" spans="1:6" ht="8.25" hidden="1" customHeight="1" x14ac:dyDescent="0.15">
      <c r="A4" s="185"/>
      <c r="B4" s="478"/>
      <c r="C4" s="523"/>
      <c r="D4" s="523"/>
      <c r="E4" s="523"/>
      <c r="F4" s="523"/>
    </row>
    <row r="5" spans="1:6" ht="20.25" hidden="1" customHeight="1" x14ac:dyDescent="0.15">
      <c r="A5" s="185"/>
      <c r="B5" s="478" t="s">
        <v>737</v>
      </c>
      <c r="C5" s="478"/>
      <c r="D5" s="478"/>
      <c r="E5" s="478"/>
      <c r="F5" s="478"/>
    </row>
    <row r="6" spans="1:6" ht="32.25" hidden="1" customHeight="1" x14ac:dyDescent="0.15">
      <c r="A6" s="185"/>
      <c r="B6" s="478" t="s">
        <v>738</v>
      </c>
      <c r="C6" s="478"/>
      <c r="D6" s="478"/>
      <c r="E6" s="478"/>
      <c r="F6" s="478"/>
    </row>
    <row r="7" spans="1:6" ht="44.25" hidden="1" customHeight="1" x14ac:dyDescent="0.15">
      <c r="A7" s="185"/>
      <c r="B7" s="478" t="s">
        <v>739</v>
      </c>
      <c r="C7" s="478"/>
      <c r="D7" s="478"/>
      <c r="E7" s="478"/>
      <c r="F7" s="478"/>
    </row>
    <row r="8" spans="1:6" ht="30.75" hidden="1" customHeight="1" x14ac:dyDescent="0.15">
      <c r="A8" s="185"/>
      <c r="B8" s="478" t="s">
        <v>740</v>
      </c>
      <c r="C8" s="478"/>
      <c r="D8" s="478"/>
      <c r="E8" s="478"/>
      <c r="F8" s="478"/>
    </row>
    <row r="9" spans="1:6" ht="28.5" hidden="1" customHeight="1" x14ac:dyDescent="0.15">
      <c r="A9" s="185"/>
      <c r="B9" s="478" t="s">
        <v>741</v>
      </c>
      <c r="C9" s="478"/>
      <c r="D9" s="478"/>
      <c r="E9" s="478"/>
      <c r="F9" s="478"/>
    </row>
    <row r="10" spans="1:6" ht="44.25" hidden="1" customHeight="1" x14ac:dyDescent="0.15">
      <c r="A10" s="185"/>
      <c r="B10" s="478" t="s">
        <v>742</v>
      </c>
      <c r="C10" s="478"/>
      <c r="D10" s="478"/>
      <c r="E10" s="478"/>
      <c r="F10" s="478"/>
    </row>
    <row r="11" spans="1:6" ht="31.5" hidden="1" customHeight="1" x14ac:dyDescent="0.15">
      <c r="A11" s="185"/>
      <c r="B11" s="478" t="s">
        <v>743</v>
      </c>
      <c r="C11" s="478"/>
      <c r="D11" s="478"/>
      <c r="E11" s="478"/>
      <c r="F11" s="478"/>
    </row>
    <row r="12" spans="1:6" ht="31.5" hidden="1" customHeight="1" x14ac:dyDescent="0.15">
      <c r="A12" s="185"/>
      <c r="B12" s="478" t="s">
        <v>744</v>
      </c>
      <c r="C12" s="478"/>
      <c r="D12" s="478"/>
      <c r="E12" s="478"/>
      <c r="F12" s="478"/>
    </row>
    <row r="13" spans="1:6" ht="65.25" hidden="1" customHeight="1" x14ac:dyDescent="0.15">
      <c r="A13" s="185"/>
      <c r="B13" s="478" t="s">
        <v>745</v>
      </c>
      <c r="C13" s="478"/>
      <c r="D13" s="478"/>
      <c r="E13" s="478"/>
      <c r="F13" s="478"/>
    </row>
    <row r="14" spans="1:6" ht="13.5" hidden="1" customHeight="1" x14ac:dyDescent="0.15">
      <c r="A14" s="185"/>
      <c r="B14" s="652" t="s">
        <v>288</v>
      </c>
      <c r="C14" s="652"/>
      <c r="D14" s="652"/>
      <c r="E14" s="652"/>
      <c r="F14" s="652"/>
    </row>
    <row r="15" spans="1:6" ht="13.5" hidden="1" customHeight="1" x14ac:dyDescent="0.15">
      <c r="A15" s="185"/>
      <c r="B15" s="193"/>
      <c r="C15" s="282" t="s">
        <v>746</v>
      </c>
      <c r="D15" s="478" t="s">
        <v>751</v>
      </c>
      <c r="E15" s="478"/>
      <c r="F15" s="193"/>
    </row>
    <row r="16" spans="1:6" ht="13.5" hidden="1" customHeight="1" x14ac:dyDescent="0.15">
      <c r="A16" s="185"/>
      <c r="B16" s="193"/>
      <c r="C16" s="282" t="s">
        <v>747</v>
      </c>
      <c r="D16" s="478" t="s">
        <v>752</v>
      </c>
      <c r="E16" s="478"/>
      <c r="F16" s="193"/>
    </row>
    <row r="17" spans="1:6" ht="13.5" hidden="1" customHeight="1" x14ac:dyDescent="0.15">
      <c r="A17" s="185"/>
      <c r="B17" s="193"/>
      <c r="C17" s="282" t="s">
        <v>748</v>
      </c>
      <c r="D17" s="478" t="s">
        <v>753</v>
      </c>
      <c r="E17" s="478"/>
      <c r="F17" s="193"/>
    </row>
    <row r="18" spans="1:6" ht="12.75" hidden="1" customHeight="1" x14ac:dyDescent="0.15">
      <c r="A18" s="185"/>
      <c r="B18" s="193"/>
      <c r="C18" s="282" t="s">
        <v>749</v>
      </c>
      <c r="D18" s="478" t="s">
        <v>754</v>
      </c>
      <c r="E18" s="478"/>
      <c r="F18" s="193"/>
    </row>
    <row r="19" spans="1:6" ht="18.75" hidden="1" customHeight="1" x14ac:dyDescent="0.15">
      <c r="A19" s="185"/>
      <c r="B19" s="193"/>
      <c r="C19" s="282" t="s">
        <v>750</v>
      </c>
      <c r="D19" s="193"/>
      <c r="E19" s="193"/>
      <c r="F19" s="193"/>
    </row>
    <row r="20" spans="1:6" ht="31.5" hidden="1" customHeight="1" x14ac:dyDescent="0.15">
      <c r="A20" s="185"/>
      <c r="B20" s="478" t="s">
        <v>755</v>
      </c>
      <c r="C20" s="478"/>
      <c r="D20" s="478"/>
      <c r="E20" s="478"/>
      <c r="F20" s="478"/>
    </row>
    <row r="21" spans="1:6" ht="32.25" hidden="1" customHeight="1" x14ac:dyDescent="0.15">
      <c r="A21" s="185"/>
      <c r="B21" s="478" t="s">
        <v>756</v>
      </c>
      <c r="C21" s="478"/>
      <c r="D21" s="478"/>
      <c r="E21" s="478"/>
      <c r="F21" s="478"/>
    </row>
    <row r="22" spans="1:6" ht="39.75" hidden="1" customHeight="1" x14ac:dyDescent="0.15">
      <c r="A22" s="185"/>
      <c r="B22" s="478" t="s">
        <v>757</v>
      </c>
      <c r="C22" s="478"/>
      <c r="D22" s="478"/>
      <c r="E22" s="478"/>
      <c r="F22" s="478"/>
    </row>
    <row r="23" spans="1:6" ht="25.5" hidden="1" customHeight="1" x14ac:dyDescent="0.15">
      <c r="A23" s="185"/>
      <c r="B23" s="478" t="s">
        <v>758</v>
      </c>
      <c r="C23" s="478"/>
      <c r="D23" s="478"/>
      <c r="E23" s="478"/>
      <c r="F23" s="478"/>
    </row>
    <row r="24" spans="1:6" ht="12.75" hidden="1" customHeight="1" x14ac:dyDescent="0.15">
      <c r="A24" s="185"/>
      <c r="B24" s="193"/>
      <c r="C24" s="193"/>
      <c r="D24" s="193"/>
      <c r="E24" s="193"/>
      <c r="F24" s="193"/>
    </row>
    <row r="25" spans="1:6" ht="13.5" hidden="1" customHeight="1" x14ac:dyDescent="0.15">
      <c r="A25" s="185"/>
      <c r="B25" s="612" t="s">
        <v>759</v>
      </c>
      <c r="C25" s="612"/>
      <c r="D25" s="612"/>
      <c r="E25" s="612"/>
      <c r="F25" s="612"/>
    </row>
    <row r="26" spans="1:6" ht="13.5" hidden="1" customHeight="1" x14ac:dyDescent="0.15">
      <c r="A26" s="185"/>
      <c r="B26" s="20"/>
      <c r="C26" s="20"/>
      <c r="D26" s="20"/>
      <c r="E26" s="20"/>
      <c r="F26" s="20"/>
    </row>
    <row r="27" spans="1:6" ht="16" hidden="1" x14ac:dyDescent="0.15">
      <c r="A27" s="185"/>
      <c r="B27" s="655" t="s">
        <v>845</v>
      </c>
      <c r="C27" s="656"/>
      <c r="D27" s="656"/>
      <c r="E27" s="656"/>
      <c r="F27" s="656"/>
    </row>
    <row r="28" spans="1:6" hidden="1" x14ac:dyDescent="0.15">
      <c r="A28" s="185"/>
      <c r="B28" s="657"/>
      <c r="C28" s="657"/>
      <c r="D28" s="657"/>
      <c r="E28" s="657"/>
      <c r="F28" s="657"/>
    </row>
    <row r="29" spans="1:6" ht="43.5" hidden="1" customHeight="1" x14ac:dyDescent="0.15">
      <c r="A29" s="3" t="s">
        <v>249</v>
      </c>
      <c r="B29" s="478" t="s">
        <v>849</v>
      </c>
      <c r="C29" s="478"/>
      <c r="D29" s="478"/>
      <c r="E29" s="478"/>
      <c r="F29" s="478"/>
    </row>
    <row r="30" spans="1:6" ht="27" hidden="1" customHeight="1" x14ac:dyDescent="0.15">
      <c r="A30" s="185"/>
      <c r="B30" s="478" t="s">
        <v>847</v>
      </c>
      <c r="C30" s="478"/>
      <c r="D30" s="478"/>
      <c r="E30" s="478"/>
      <c r="F30" s="478"/>
    </row>
    <row r="31" spans="1:6" hidden="1" x14ac:dyDescent="0.15">
      <c r="A31" s="185"/>
      <c r="B31" s="478" t="s">
        <v>846</v>
      </c>
      <c r="C31" s="478"/>
      <c r="D31" s="478"/>
      <c r="E31" s="478"/>
      <c r="F31" s="478"/>
    </row>
    <row r="32" spans="1:6" ht="27" hidden="1" customHeight="1" x14ac:dyDescent="0.15">
      <c r="A32" s="185"/>
      <c r="B32" s="478" t="s">
        <v>848</v>
      </c>
      <c r="C32" s="478"/>
      <c r="D32" s="478"/>
      <c r="E32" s="478"/>
      <c r="F32" s="478"/>
    </row>
    <row r="33" spans="1:6" ht="27" hidden="1" customHeight="1" x14ac:dyDescent="0.15">
      <c r="A33" s="185"/>
      <c r="B33" s="478" t="s">
        <v>851</v>
      </c>
      <c r="C33" s="478"/>
      <c r="D33" s="478"/>
      <c r="E33" s="478"/>
      <c r="F33" s="478"/>
    </row>
    <row r="34" spans="1:6" ht="13.5" hidden="1" customHeight="1" x14ac:dyDescent="0.15">
      <c r="A34" s="185"/>
      <c r="B34" s="612" t="s">
        <v>783</v>
      </c>
      <c r="C34" s="612"/>
      <c r="D34" s="612"/>
      <c r="E34" s="612"/>
      <c r="F34" s="612"/>
    </row>
    <row r="35" spans="1:6" x14ac:dyDescent="0.15">
      <c r="A35" s="185"/>
      <c r="B35" s="193"/>
      <c r="C35" s="12"/>
      <c r="D35" s="12"/>
      <c r="E35" s="12"/>
      <c r="F35" s="12"/>
    </row>
    <row r="36" spans="1:6" ht="28" x14ac:dyDescent="0.15">
      <c r="A36" s="185"/>
      <c r="B36" s="532"/>
      <c r="C36" s="537"/>
      <c r="D36" s="537"/>
      <c r="E36" s="283" t="s">
        <v>883</v>
      </c>
      <c r="F36" s="284" t="s">
        <v>884</v>
      </c>
    </row>
    <row r="37" spans="1:6" ht="27" customHeight="1" x14ac:dyDescent="0.15">
      <c r="A37" s="3"/>
      <c r="B37" s="471" t="s">
        <v>850</v>
      </c>
      <c r="C37" s="470"/>
      <c r="D37" s="470"/>
      <c r="E37" s="285" t="s">
        <v>898</v>
      </c>
      <c r="F37" s="285"/>
    </row>
    <row r="38" spans="1:6" x14ac:dyDescent="0.15">
      <c r="A38" s="3"/>
      <c r="B38" s="523" t="s">
        <v>760</v>
      </c>
      <c r="C38" s="523"/>
      <c r="D38" s="523"/>
      <c r="E38" s="523"/>
      <c r="F38" s="523"/>
    </row>
    <row r="39" spans="1:6" x14ac:dyDescent="0.15">
      <c r="A39" s="3"/>
      <c r="B39" s="12"/>
      <c r="C39" s="12"/>
      <c r="D39" s="12"/>
      <c r="E39" s="12"/>
      <c r="F39" s="12"/>
    </row>
    <row r="40" spans="1:6" x14ac:dyDescent="0.15">
      <c r="A40" s="22"/>
      <c r="B40" s="645" t="s">
        <v>118</v>
      </c>
      <c r="C40" s="645"/>
      <c r="D40" s="18"/>
    </row>
    <row r="41" spans="1:6" x14ac:dyDescent="0.15">
      <c r="A41" s="22"/>
      <c r="B41" s="633" t="s">
        <v>119</v>
      </c>
      <c r="C41" s="633"/>
      <c r="D41" s="18"/>
    </row>
    <row r="42" spans="1:6" x14ac:dyDescent="0.15">
      <c r="A42" s="22" t="s">
        <v>898</v>
      </c>
      <c r="B42" s="633" t="s">
        <v>120</v>
      </c>
      <c r="C42" s="633"/>
      <c r="D42" s="18"/>
    </row>
    <row r="43" spans="1:6" x14ac:dyDescent="0.15"/>
    <row r="44" spans="1:6" ht="84" x14ac:dyDescent="0.15">
      <c r="A44" s="3"/>
      <c r="B44" s="639"/>
      <c r="C44" s="640"/>
      <c r="D44" s="641"/>
      <c r="E44" s="177" t="s">
        <v>761</v>
      </c>
      <c r="F44" s="286" t="s">
        <v>762</v>
      </c>
    </row>
    <row r="45" spans="1:6" x14ac:dyDescent="0.15">
      <c r="A45" s="3"/>
      <c r="B45" s="287" t="s">
        <v>268</v>
      </c>
      <c r="C45" s="288"/>
      <c r="D45" s="288"/>
      <c r="E45" s="289"/>
      <c r="F45" s="290"/>
    </row>
    <row r="46" spans="1:6" x14ac:dyDescent="0.15">
      <c r="A46" s="3"/>
      <c r="B46" s="642" t="s">
        <v>269</v>
      </c>
      <c r="C46" s="643"/>
      <c r="D46" s="644"/>
      <c r="E46" s="291">
        <f>1582*1150.9665</f>
        <v>1820829.003</v>
      </c>
      <c r="F46" s="291">
        <v>0</v>
      </c>
    </row>
    <row r="47" spans="1:6" ht="26.25" customHeight="1" x14ac:dyDescent="0.15">
      <c r="A47" s="3"/>
      <c r="B47" s="646" t="s">
        <v>763</v>
      </c>
      <c r="C47" s="647"/>
      <c r="D47" s="648"/>
      <c r="E47" s="291">
        <f>1582*4.7611</f>
        <v>7532.0601999999999</v>
      </c>
      <c r="F47" s="291"/>
    </row>
    <row r="48" spans="1:6" ht="40.5" customHeight="1" x14ac:dyDescent="0.15">
      <c r="A48" s="3"/>
      <c r="B48" s="621" t="s">
        <v>764</v>
      </c>
      <c r="C48" s="622"/>
      <c r="D48" s="623"/>
      <c r="E48" s="291">
        <f>1582*41668.342</f>
        <v>65919317.043999992</v>
      </c>
      <c r="F48" s="291">
        <f>1360*16653.3691</f>
        <v>22648581.976</v>
      </c>
    </row>
    <row r="49" spans="1:6" ht="27.75" customHeight="1" x14ac:dyDescent="0.15">
      <c r="A49" s="3"/>
      <c r="B49" s="646" t="s">
        <v>765</v>
      </c>
      <c r="C49" s="647"/>
      <c r="D49" s="648"/>
      <c r="E49" s="291"/>
      <c r="F49" s="291"/>
    </row>
    <row r="50" spans="1:6" x14ac:dyDescent="0.15">
      <c r="A50" s="3"/>
      <c r="B50" s="613" t="s">
        <v>348</v>
      </c>
      <c r="C50" s="614"/>
      <c r="D50" s="615"/>
      <c r="E50" s="292">
        <f>SUM(E46:E49)</f>
        <v>67747678.107199997</v>
      </c>
      <c r="F50" s="292">
        <f>SUM(F46:F49)</f>
        <v>22648581.976</v>
      </c>
    </row>
    <row r="51" spans="1:6" x14ac:dyDescent="0.15">
      <c r="A51" s="3"/>
      <c r="B51" s="287" t="s">
        <v>349</v>
      </c>
      <c r="C51" s="288"/>
      <c r="D51" s="288"/>
      <c r="E51" s="289"/>
      <c r="F51" s="290"/>
    </row>
    <row r="52" spans="1:6" x14ac:dyDescent="0.15">
      <c r="A52" s="3"/>
      <c r="B52" s="646" t="s">
        <v>350</v>
      </c>
      <c r="C52" s="647"/>
      <c r="D52" s="648"/>
      <c r="E52" s="293">
        <f>1582*4726.6669</f>
        <v>7477587.0358000007</v>
      </c>
      <c r="F52" s="293">
        <f>1360*786.6544</f>
        <v>1069849.9839999999</v>
      </c>
    </row>
    <row r="53" spans="1:6" x14ac:dyDescent="0.15">
      <c r="A53" s="3"/>
      <c r="B53" s="646" t="s">
        <v>524</v>
      </c>
      <c r="C53" s="647"/>
      <c r="D53" s="648"/>
      <c r="E53" s="293">
        <f>1582*1622.77</f>
        <v>2567222.14</v>
      </c>
      <c r="F53" s="243"/>
    </row>
    <row r="54" spans="1:6" ht="25.5" customHeight="1" x14ac:dyDescent="0.15">
      <c r="A54" s="3"/>
      <c r="B54" s="646" t="s">
        <v>309</v>
      </c>
      <c r="C54" s="647"/>
      <c r="D54" s="648"/>
      <c r="E54" s="293"/>
      <c r="F54" s="294"/>
    </row>
    <row r="55" spans="1:6" x14ac:dyDescent="0.15">
      <c r="A55" s="3"/>
      <c r="B55" s="613" t="s">
        <v>351</v>
      </c>
      <c r="C55" s="614"/>
      <c r="D55" s="615"/>
      <c r="E55" s="292">
        <f>SUM(E52:E54)</f>
        <v>10044809.175800001</v>
      </c>
      <c r="F55" s="292">
        <f>SUM(F52,F54)</f>
        <v>1069849.9839999999</v>
      </c>
    </row>
    <row r="56" spans="1:6" x14ac:dyDescent="0.15">
      <c r="A56" s="3"/>
      <c r="B56" s="613" t="s">
        <v>352</v>
      </c>
      <c r="C56" s="614"/>
      <c r="D56" s="615"/>
      <c r="E56" s="293">
        <f>1582*1578.26</f>
        <v>2496807.3199999998</v>
      </c>
      <c r="F56" s="293">
        <f>1360*282.55</f>
        <v>384268</v>
      </c>
    </row>
    <row r="57" spans="1:6" ht="42.75" customHeight="1" x14ac:dyDescent="0.15">
      <c r="A57" s="3"/>
      <c r="B57" s="462" t="s">
        <v>766</v>
      </c>
      <c r="C57" s="463"/>
      <c r="D57" s="501"/>
      <c r="E57" s="293"/>
      <c r="F57" s="293"/>
    </row>
    <row r="58" spans="1:6" x14ac:dyDescent="0.15">
      <c r="A58" s="3"/>
      <c r="B58" s="613" t="s">
        <v>353</v>
      </c>
      <c r="C58" s="614"/>
      <c r="D58" s="615"/>
      <c r="E58" s="293"/>
      <c r="F58" s="293"/>
    </row>
    <row r="59" spans="1:6" x14ac:dyDescent="0.15"/>
    <row r="60" spans="1:6" ht="28.5" customHeight="1" x14ac:dyDescent="0.15">
      <c r="A60" s="3" t="s">
        <v>250</v>
      </c>
      <c r="B60" s="522" t="s">
        <v>767</v>
      </c>
      <c r="C60" s="523"/>
      <c r="D60" s="523"/>
      <c r="E60" s="523"/>
      <c r="F60" s="523"/>
    </row>
    <row r="61" spans="1:6" ht="31.5" customHeight="1" x14ac:dyDescent="0.15">
      <c r="A61" s="3"/>
      <c r="B61" s="522" t="s">
        <v>863</v>
      </c>
      <c r="C61" s="522"/>
      <c r="D61" s="522"/>
      <c r="E61" s="522"/>
      <c r="F61" s="522"/>
    </row>
    <row r="62" spans="1:6" ht="15" customHeight="1" x14ac:dyDescent="0.15">
      <c r="A62" s="3"/>
      <c r="B62" s="620" t="s">
        <v>768</v>
      </c>
      <c r="C62" s="522"/>
      <c r="D62" s="522"/>
      <c r="E62" s="522"/>
      <c r="F62" s="522"/>
    </row>
    <row r="63" spans="1:6" ht="30" customHeight="1" x14ac:dyDescent="0.15">
      <c r="A63" s="3"/>
      <c r="B63" s="523" t="s">
        <v>852</v>
      </c>
      <c r="C63" s="523"/>
      <c r="D63" s="523"/>
      <c r="E63" s="523"/>
      <c r="F63" s="523"/>
    </row>
    <row r="64" spans="1:6" ht="15" customHeight="1" x14ac:dyDescent="0.15">
      <c r="A64" s="3"/>
      <c r="B64" s="612" t="s">
        <v>769</v>
      </c>
      <c r="C64" s="612"/>
      <c r="D64" s="612"/>
      <c r="E64" s="612"/>
      <c r="F64" s="612"/>
    </row>
    <row r="65" spans="1:6" ht="14.25" customHeight="1" x14ac:dyDescent="0.15">
      <c r="A65" s="3"/>
      <c r="B65" s="253"/>
      <c r="C65" s="12"/>
      <c r="D65" s="12"/>
      <c r="E65" s="12"/>
      <c r="F65" s="12"/>
    </row>
    <row r="66" spans="1:6" ht="39" x14ac:dyDescent="0.15">
      <c r="A66" s="3"/>
      <c r="B66" s="295"/>
      <c r="C66" s="296"/>
      <c r="D66" s="58" t="s">
        <v>770</v>
      </c>
      <c r="E66" s="98" t="s">
        <v>771</v>
      </c>
      <c r="F66" s="98" t="s">
        <v>357</v>
      </c>
    </row>
    <row r="67" spans="1:6" ht="26" x14ac:dyDescent="0.15">
      <c r="A67" s="185"/>
      <c r="B67" s="297" t="s">
        <v>616</v>
      </c>
      <c r="C67" s="298" t="s">
        <v>774</v>
      </c>
      <c r="D67" s="299">
        <v>863</v>
      </c>
      <c r="E67" s="299">
        <v>2900</v>
      </c>
      <c r="F67" s="299">
        <v>42</v>
      </c>
    </row>
    <row r="68" spans="1:6" ht="24.75" customHeight="1" x14ac:dyDescent="0.15">
      <c r="A68" s="3"/>
      <c r="B68" s="297" t="s">
        <v>617</v>
      </c>
      <c r="C68" s="298" t="s">
        <v>310</v>
      </c>
      <c r="D68" s="299">
        <v>622</v>
      </c>
      <c r="E68" s="299">
        <v>1883</v>
      </c>
      <c r="F68" s="299">
        <v>21</v>
      </c>
    </row>
    <row r="69" spans="1:6" ht="26" x14ac:dyDescent="0.15">
      <c r="A69" s="3"/>
      <c r="B69" s="297" t="s">
        <v>618</v>
      </c>
      <c r="C69" s="298" t="s">
        <v>355</v>
      </c>
      <c r="D69" s="299">
        <v>509</v>
      </c>
      <c r="E69" s="299">
        <v>1569</v>
      </c>
      <c r="F69" s="299">
        <v>12</v>
      </c>
    </row>
    <row r="70" spans="1:6" ht="26" x14ac:dyDescent="0.15">
      <c r="A70" s="3"/>
      <c r="B70" s="297" t="s">
        <v>619</v>
      </c>
      <c r="C70" s="298" t="s">
        <v>311</v>
      </c>
      <c r="D70" s="299">
        <v>509</v>
      </c>
      <c r="E70" s="299">
        <v>1569</v>
      </c>
      <c r="F70" s="299">
        <v>12</v>
      </c>
    </row>
    <row r="71" spans="1:6" ht="26" x14ac:dyDescent="0.15">
      <c r="A71" s="3"/>
      <c r="B71" s="297" t="s">
        <v>620</v>
      </c>
      <c r="C71" s="298" t="s">
        <v>173</v>
      </c>
      <c r="D71" s="299">
        <v>505</v>
      </c>
      <c r="E71" s="299">
        <v>1560</v>
      </c>
      <c r="F71" s="299">
        <v>12</v>
      </c>
    </row>
    <row r="72" spans="1:6" ht="26" x14ac:dyDescent="0.15">
      <c r="A72" s="3"/>
      <c r="B72" s="297" t="s">
        <v>621</v>
      </c>
      <c r="C72" s="298" t="s">
        <v>174</v>
      </c>
      <c r="D72" s="299">
        <v>416</v>
      </c>
      <c r="E72" s="299">
        <v>1338</v>
      </c>
      <c r="F72" s="299">
        <v>9</v>
      </c>
    </row>
    <row r="73" spans="1:6" ht="26" x14ac:dyDescent="0.15">
      <c r="A73" s="3"/>
      <c r="B73" s="297" t="s">
        <v>622</v>
      </c>
      <c r="C73" s="298" t="s">
        <v>175</v>
      </c>
      <c r="D73" s="299">
        <v>494</v>
      </c>
      <c r="E73" s="299">
        <v>1366</v>
      </c>
      <c r="F73" s="299">
        <v>8</v>
      </c>
    </row>
    <row r="74" spans="1:6" ht="39" x14ac:dyDescent="0.15">
      <c r="A74" s="3"/>
      <c r="B74" s="297" t="s">
        <v>623</v>
      </c>
      <c r="C74" s="298" t="s">
        <v>359</v>
      </c>
      <c r="D74" s="299">
        <v>509</v>
      </c>
      <c r="E74" s="299">
        <v>1569</v>
      </c>
      <c r="F74" s="299">
        <v>12</v>
      </c>
    </row>
    <row r="75" spans="1:6" ht="78" x14ac:dyDescent="0.15">
      <c r="A75" s="3"/>
      <c r="B75" s="297" t="s">
        <v>772</v>
      </c>
      <c r="C75" s="298" t="s">
        <v>775</v>
      </c>
      <c r="D75" s="300">
        <v>1</v>
      </c>
      <c r="E75" s="300">
        <v>1</v>
      </c>
      <c r="F75" s="300">
        <v>1</v>
      </c>
    </row>
    <row r="76" spans="1:6" ht="52" x14ac:dyDescent="0.15">
      <c r="A76" s="3"/>
      <c r="B76" s="297" t="s">
        <v>773</v>
      </c>
      <c r="C76" s="298" t="s">
        <v>776</v>
      </c>
      <c r="D76" s="301">
        <v>49620</v>
      </c>
      <c r="E76" s="301">
        <v>49131</v>
      </c>
      <c r="F76" s="301">
        <v>46305</v>
      </c>
    </row>
    <row r="77" spans="1:6" ht="26" x14ac:dyDescent="0.15">
      <c r="A77" s="3"/>
      <c r="B77" s="302" t="s">
        <v>777</v>
      </c>
      <c r="C77" s="303" t="s">
        <v>176</v>
      </c>
      <c r="D77" s="301">
        <v>42661</v>
      </c>
      <c r="E77" s="301">
        <v>41675</v>
      </c>
      <c r="F77" s="301">
        <v>40827</v>
      </c>
    </row>
    <row r="78" spans="1:6" ht="36.75" customHeight="1" x14ac:dyDescent="0.15">
      <c r="A78" s="3"/>
      <c r="B78" s="297" t="s">
        <v>778</v>
      </c>
      <c r="C78" s="298" t="s">
        <v>542</v>
      </c>
      <c r="D78" s="301">
        <v>4719</v>
      </c>
      <c r="E78" s="301">
        <v>5356</v>
      </c>
      <c r="F78" s="301">
        <v>3532</v>
      </c>
    </row>
    <row r="79" spans="1:6" ht="39" x14ac:dyDescent="0.15">
      <c r="A79" s="3"/>
      <c r="B79" s="297" t="s">
        <v>779</v>
      </c>
      <c r="C79" s="298" t="s">
        <v>177</v>
      </c>
      <c r="D79" s="301">
        <v>3546</v>
      </c>
      <c r="E79" s="301">
        <v>4383</v>
      </c>
      <c r="F79" s="301">
        <v>4125</v>
      </c>
    </row>
    <row r="80" spans="1:6" x14ac:dyDescent="0.15"/>
    <row r="81" spans="1:6" ht="42.75" customHeight="1" x14ac:dyDescent="0.15">
      <c r="A81" s="3" t="s">
        <v>358</v>
      </c>
      <c r="B81" s="498" t="s">
        <v>780</v>
      </c>
      <c r="C81" s="537"/>
      <c r="D81" s="537"/>
      <c r="E81" s="537"/>
      <c r="F81" s="537"/>
    </row>
    <row r="82" spans="1:6" ht="13.5" customHeight="1" x14ac:dyDescent="0.15">
      <c r="A82" s="3"/>
      <c r="B82" s="537" t="s">
        <v>781</v>
      </c>
      <c r="C82" s="498"/>
      <c r="D82" s="498"/>
      <c r="E82" s="498"/>
      <c r="F82" s="498"/>
    </row>
    <row r="83" spans="1:6" s="5" customFormat="1" ht="24.75" customHeight="1" x14ac:dyDescent="0.15">
      <c r="A83" s="185"/>
      <c r="B83" s="537" t="s">
        <v>782</v>
      </c>
      <c r="C83" s="498"/>
      <c r="D83" s="498"/>
      <c r="E83" s="498"/>
      <c r="F83" s="498"/>
    </row>
    <row r="84" spans="1:6" s="5" customFormat="1" ht="23.25" customHeight="1" x14ac:dyDescent="0.15">
      <c r="A84" s="185"/>
      <c r="B84" s="624" t="s">
        <v>783</v>
      </c>
      <c r="C84" s="592"/>
      <c r="D84" s="592"/>
      <c r="E84" s="592"/>
      <c r="F84" s="592"/>
    </row>
    <row r="85" spans="1:6" ht="39" x14ac:dyDescent="0.15">
      <c r="A85" s="3"/>
      <c r="B85" s="295"/>
      <c r="C85" s="296"/>
      <c r="D85" s="98" t="s">
        <v>354</v>
      </c>
      <c r="E85" s="98" t="s">
        <v>356</v>
      </c>
      <c r="F85" s="98" t="s">
        <v>357</v>
      </c>
    </row>
    <row r="86" spans="1:6" ht="49.5" customHeight="1" x14ac:dyDescent="0.15">
      <c r="A86" s="3"/>
      <c r="B86" s="304" t="s">
        <v>784</v>
      </c>
      <c r="C86" s="298" t="s">
        <v>178</v>
      </c>
      <c r="D86" s="299">
        <v>354</v>
      </c>
      <c r="E86" s="299">
        <v>1114</v>
      </c>
      <c r="F86" s="299">
        <v>30</v>
      </c>
    </row>
    <row r="87" spans="1:6" ht="26" x14ac:dyDescent="0.15">
      <c r="A87" s="3"/>
      <c r="B87" s="304" t="s">
        <v>785</v>
      </c>
      <c r="C87" s="298" t="s">
        <v>289</v>
      </c>
      <c r="D87" s="305">
        <v>21288</v>
      </c>
      <c r="E87" s="305">
        <v>22921</v>
      </c>
      <c r="F87" s="305">
        <v>10220</v>
      </c>
    </row>
    <row r="88" spans="1:6" ht="26" x14ac:dyDescent="0.15">
      <c r="A88" s="3"/>
      <c r="B88" s="304" t="s">
        <v>786</v>
      </c>
      <c r="C88" s="298" t="s">
        <v>290</v>
      </c>
      <c r="D88" s="299"/>
      <c r="E88" s="299"/>
      <c r="F88" s="299"/>
    </row>
    <row r="89" spans="1:6" ht="39" x14ac:dyDescent="0.15">
      <c r="A89" s="3"/>
      <c r="B89" s="304" t="s">
        <v>787</v>
      </c>
      <c r="C89" s="298" t="s">
        <v>291</v>
      </c>
      <c r="D89" s="305"/>
      <c r="E89" s="305"/>
      <c r="F89" s="305"/>
    </row>
    <row r="90" spans="1:6" x14ac:dyDescent="0.15">
      <c r="A90" s="1"/>
    </row>
    <row r="91" spans="1:6" s="204" customFormat="1" ht="27" customHeight="1" x14ac:dyDescent="0.15">
      <c r="A91" s="10"/>
      <c r="B91" s="306"/>
      <c r="C91" s="625" t="s">
        <v>788</v>
      </c>
      <c r="D91" s="626"/>
      <c r="E91" s="626"/>
      <c r="F91" s="626"/>
    </row>
    <row r="92" spans="1:6" s="204" customFormat="1" ht="14.25" customHeight="1" x14ac:dyDescent="0.15">
      <c r="A92" s="10"/>
      <c r="B92" s="306"/>
      <c r="C92" s="307" t="s">
        <v>789</v>
      </c>
      <c r="D92" s="308"/>
      <c r="E92" s="308"/>
      <c r="F92" s="308"/>
    </row>
    <row r="93" spans="1:6" s="204" customFormat="1" ht="29.25" customHeight="1" x14ac:dyDescent="0.15">
      <c r="A93" s="10"/>
      <c r="B93" s="306"/>
      <c r="C93" s="651"/>
      <c r="D93" s="651"/>
      <c r="E93" s="651"/>
      <c r="F93" s="651"/>
    </row>
    <row r="94" spans="1:6" s="204" customFormat="1" ht="14.25" customHeight="1" x14ac:dyDescent="0.15">
      <c r="A94" s="10"/>
      <c r="B94" s="306"/>
      <c r="C94" s="650" t="s">
        <v>790</v>
      </c>
      <c r="D94" s="651"/>
      <c r="E94" s="651"/>
      <c r="F94" s="651"/>
    </row>
    <row r="95" spans="1:6" s="204" customFormat="1" ht="14.25" customHeight="1" x14ac:dyDescent="0.15">
      <c r="A95" s="10"/>
      <c r="B95" s="306"/>
      <c r="C95" s="650" t="s">
        <v>791</v>
      </c>
      <c r="D95" s="651"/>
      <c r="E95" s="651"/>
      <c r="F95" s="651"/>
    </row>
    <row r="96" spans="1:6" s="204" customFormat="1" ht="14.25" customHeight="1" x14ac:dyDescent="0.15">
      <c r="A96" s="10"/>
      <c r="B96" s="306"/>
      <c r="C96" s="650" t="s">
        <v>527</v>
      </c>
      <c r="D96" s="650"/>
      <c r="E96" s="650"/>
      <c r="F96" s="650"/>
    </row>
    <row r="97" spans="1:7" s="204" customFormat="1" ht="14.25" customHeight="1" x14ac:dyDescent="0.15">
      <c r="A97" s="10"/>
      <c r="B97" s="306"/>
      <c r="C97" s="650" t="s">
        <v>792</v>
      </c>
      <c r="D97" s="651"/>
      <c r="E97" s="651"/>
      <c r="F97" s="651"/>
    </row>
    <row r="98" spans="1:7" s="204" customFormat="1" ht="14.25" customHeight="1" x14ac:dyDescent="0.15">
      <c r="A98" s="10"/>
      <c r="B98" s="306"/>
      <c r="C98" s="650" t="s">
        <v>793</v>
      </c>
      <c r="D98" s="650"/>
      <c r="E98" s="650"/>
      <c r="F98" s="650"/>
    </row>
    <row r="99" spans="1:7" s="204" customFormat="1" ht="14.25" customHeight="1" x14ac:dyDescent="0.15">
      <c r="A99" s="10"/>
      <c r="B99" s="306"/>
      <c r="C99" s="650" t="s">
        <v>794</v>
      </c>
      <c r="D99" s="650"/>
      <c r="E99" s="650"/>
      <c r="F99" s="650"/>
    </row>
    <row r="100" spans="1:7" s="204" customFormat="1" ht="27.75" customHeight="1" x14ac:dyDescent="0.15">
      <c r="A100" s="10"/>
      <c r="B100" s="306"/>
      <c r="C100" s="650" t="s">
        <v>795</v>
      </c>
      <c r="D100" s="650"/>
      <c r="E100" s="650"/>
      <c r="F100" s="650"/>
    </row>
    <row r="101" spans="1:7" s="204" customFormat="1" x14ac:dyDescent="0.15">
      <c r="A101" s="10"/>
      <c r="B101" s="306"/>
      <c r="C101" s="521" t="s">
        <v>796</v>
      </c>
      <c r="D101" s="521"/>
      <c r="E101" s="521"/>
      <c r="F101" s="521"/>
    </row>
    <row r="102" spans="1:7" s="204" customFormat="1" x14ac:dyDescent="0.15">
      <c r="A102" s="143"/>
      <c r="B102" s="229"/>
      <c r="C102" s="229"/>
      <c r="D102" s="229"/>
      <c r="E102" s="229"/>
      <c r="F102" s="229"/>
    </row>
    <row r="103" spans="1:7" ht="53.25" customHeight="1" x14ac:dyDescent="0.15">
      <c r="A103" s="10" t="s">
        <v>251</v>
      </c>
      <c r="B103" s="618" t="s">
        <v>918</v>
      </c>
      <c r="C103" s="619"/>
      <c r="D103" s="619"/>
      <c r="E103" s="619"/>
      <c r="F103" s="309">
        <v>535</v>
      </c>
    </row>
    <row r="104" spans="1:7" s="16" customFormat="1" ht="66" customHeight="1" x14ac:dyDescent="0.15">
      <c r="A104" s="310"/>
      <c r="B104" s="616"/>
      <c r="C104" s="616"/>
      <c r="D104" s="616"/>
      <c r="E104" s="616"/>
      <c r="F104" s="617"/>
      <c r="G104" s="229"/>
    </row>
    <row r="105" spans="1:7" s="16" customFormat="1" ht="28.5" customHeight="1" x14ac:dyDescent="0.15">
      <c r="A105" s="658" t="s">
        <v>853</v>
      </c>
      <c r="B105" s="658"/>
      <c r="C105" s="658"/>
      <c r="D105" s="658"/>
      <c r="E105" s="658"/>
      <c r="F105" s="658"/>
      <c r="G105" s="229"/>
    </row>
    <row r="106" spans="1:7" s="16" customFormat="1" ht="32.25" customHeight="1" x14ac:dyDescent="0.15">
      <c r="A106" s="659" t="s">
        <v>854</v>
      </c>
      <c r="B106" s="659"/>
      <c r="C106" s="659"/>
      <c r="D106" s="659"/>
      <c r="E106" s="659"/>
      <c r="F106" s="659"/>
      <c r="G106" s="229"/>
    </row>
    <row r="107" spans="1:7" s="16" customFormat="1" ht="47.25" customHeight="1" thickBot="1" x14ac:dyDescent="0.2">
      <c r="A107" s="659" t="s">
        <v>855</v>
      </c>
      <c r="B107" s="658"/>
      <c r="C107" s="658"/>
      <c r="D107" s="658"/>
      <c r="E107" s="658"/>
      <c r="F107" s="658"/>
      <c r="G107" s="229"/>
    </row>
    <row r="108" spans="1:7" s="16" customFormat="1" ht="66" customHeight="1" x14ac:dyDescent="0.15">
      <c r="A108" s="611"/>
      <c r="B108" s="628" t="s">
        <v>583</v>
      </c>
      <c r="C108" s="629"/>
      <c r="D108" s="636" t="s">
        <v>797</v>
      </c>
      <c r="E108" s="634" t="s">
        <v>798</v>
      </c>
      <c r="F108" s="660" t="s">
        <v>584</v>
      </c>
      <c r="G108" s="229"/>
    </row>
    <row r="109" spans="1:7" s="16" customFormat="1" ht="80.25" customHeight="1" thickBot="1" x14ac:dyDescent="0.2">
      <c r="A109" s="611"/>
      <c r="B109" s="630"/>
      <c r="C109" s="631"/>
      <c r="D109" s="637"/>
      <c r="E109" s="635"/>
      <c r="F109" s="661"/>
      <c r="G109" s="229"/>
    </row>
    <row r="110" spans="1:7" s="16" customFormat="1" ht="66" customHeight="1" x14ac:dyDescent="0.15">
      <c r="A110" s="310"/>
      <c r="B110" s="311" t="s">
        <v>616</v>
      </c>
      <c r="C110" s="312" t="s">
        <v>799</v>
      </c>
      <c r="D110" s="313">
        <v>248</v>
      </c>
      <c r="E110" s="314">
        <f>D110/535</f>
        <v>0.46355140186915889</v>
      </c>
      <c r="F110" s="315">
        <v>28435</v>
      </c>
      <c r="G110" s="229"/>
    </row>
    <row r="111" spans="1:7" s="16" customFormat="1" ht="56.25" customHeight="1" x14ac:dyDescent="0.15">
      <c r="A111" s="310"/>
      <c r="B111" s="311" t="s">
        <v>617</v>
      </c>
      <c r="C111" s="316" t="s">
        <v>800</v>
      </c>
      <c r="D111" s="317">
        <v>231</v>
      </c>
      <c r="E111" s="318">
        <f>D111/535</f>
        <v>0.43177570093457945</v>
      </c>
      <c r="F111" s="319">
        <v>22662</v>
      </c>
      <c r="G111" s="229"/>
    </row>
    <row r="112" spans="1:7" s="16" customFormat="1" ht="33" customHeight="1" x14ac:dyDescent="0.15">
      <c r="A112" s="310"/>
      <c r="B112" s="311" t="s">
        <v>618</v>
      </c>
      <c r="C112" s="320" t="s">
        <v>801</v>
      </c>
      <c r="D112" s="317"/>
      <c r="E112" s="318"/>
      <c r="F112" s="319"/>
      <c r="G112" s="229"/>
    </row>
    <row r="113" spans="1:256" s="16" customFormat="1" ht="35.25" customHeight="1" x14ac:dyDescent="0.15">
      <c r="A113" s="310"/>
      <c r="B113" s="311" t="s">
        <v>619</v>
      </c>
      <c r="C113" s="320" t="s">
        <v>802</v>
      </c>
      <c r="D113" s="317"/>
      <c r="E113" s="318"/>
      <c r="F113" s="319"/>
      <c r="G113" s="229"/>
    </row>
    <row r="114" spans="1:256" s="16" customFormat="1" ht="36.75" customHeight="1" x14ac:dyDescent="0.15">
      <c r="A114" s="310"/>
      <c r="B114" s="311" t="s">
        <v>620</v>
      </c>
      <c r="C114" s="320" t="s">
        <v>803</v>
      </c>
      <c r="D114" s="317"/>
      <c r="E114" s="318"/>
      <c r="F114" s="319"/>
      <c r="G114" s="321"/>
      <c r="H114" s="322"/>
      <c r="I114" s="319"/>
      <c r="J114" s="319"/>
      <c r="K114" s="319"/>
      <c r="L114" s="319"/>
      <c r="M114" s="319"/>
      <c r="N114" s="319"/>
      <c r="O114" s="319"/>
      <c r="P114" s="319"/>
      <c r="Q114" s="319"/>
      <c r="R114" s="319"/>
      <c r="S114" s="319"/>
      <c r="T114" s="319"/>
      <c r="U114" s="319"/>
      <c r="V114" s="319"/>
      <c r="W114" s="319"/>
      <c r="X114" s="319"/>
      <c r="Y114" s="319"/>
      <c r="Z114" s="319"/>
      <c r="AA114" s="319"/>
      <c r="AB114" s="319"/>
      <c r="AC114" s="319"/>
      <c r="AD114" s="319"/>
      <c r="AE114" s="319"/>
      <c r="AF114" s="319"/>
      <c r="AG114" s="319"/>
      <c r="AH114" s="319"/>
      <c r="AI114" s="319"/>
      <c r="AJ114" s="319"/>
      <c r="AK114" s="319"/>
      <c r="AL114" s="319"/>
      <c r="AM114" s="319"/>
      <c r="AN114" s="319"/>
      <c r="AO114" s="319"/>
      <c r="AP114" s="319"/>
      <c r="AQ114" s="319"/>
      <c r="AR114" s="319"/>
      <c r="AS114" s="319"/>
      <c r="AT114" s="319"/>
      <c r="AU114" s="319"/>
      <c r="AV114" s="319"/>
      <c r="AW114" s="319"/>
      <c r="AX114" s="319"/>
      <c r="AY114" s="319"/>
      <c r="AZ114" s="319"/>
      <c r="BA114" s="319"/>
      <c r="BB114" s="319"/>
      <c r="BC114" s="319"/>
      <c r="BD114" s="319"/>
      <c r="BE114" s="319"/>
      <c r="BF114" s="319"/>
      <c r="BG114" s="319"/>
      <c r="BH114" s="319"/>
      <c r="BI114" s="319"/>
      <c r="BJ114" s="319"/>
      <c r="BK114" s="319"/>
      <c r="BL114" s="319"/>
      <c r="BM114" s="319"/>
      <c r="BN114" s="319"/>
      <c r="BO114" s="319"/>
      <c r="BP114" s="319"/>
      <c r="BQ114" s="319"/>
      <c r="BR114" s="319"/>
      <c r="BS114" s="319"/>
      <c r="BT114" s="319"/>
      <c r="BU114" s="319"/>
      <c r="BV114" s="319"/>
      <c r="BW114" s="319"/>
      <c r="BX114" s="319"/>
      <c r="BY114" s="319"/>
      <c r="BZ114" s="319"/>
      <c r="CA114" s="319"/>
      <c r="CB114" s="319"/>
      <c r="CC114" s="319"/>
      <c r="CD114" s="319"/>
      <c r="CE114" s="319"/>
      <c r="CF114" s="319"/>
      <c r="CG114" s="319"/>
      <c r="CH114" s="319"/>
      <c r="CI114" s="319"/>
      <c r="CJ114" s="319"/>
      <c r="CK114" s="319"/>
      <c r="CL114" s="319"/>
      <c r="CM114" s="319"/>
      <c r="CN114" s="319"/>
      <c r="CO114" s="319"/>
      <c r="CP114" s="319"/>
      <c r="CQ114" s="319"/>
      <c r="CR114" s="319"/>
      <c r="CS114" s="319"/>
      <c r="CT114" s="319"/>
      <c r="CU114" s="319"/>
      <c r="CV114" s="319"/>
      <c r="CW114" s="319"/>
      <c r="CX114" s="319"/>
      <c r="CY114" s="319"/>
      <c r="CZ114" s="319"/>
      <c r="DA114" s="319"/>
      <c r="DB114" s="319"/>
      <c r="DC114" s="319"/>
      <c r="DD114" s="319"/>
      <c r="DE114" s="319"/>
      <c r="DF114" s="319"/>
      <c r="DG114" s="319"/>
      <c r="DH114" s="319"/>
      <c r="DI114" s="319"/>
      <c r="DJ114" s="319"/>
      <c r="DK114" s="319"/>
      <c r="DL114" s="319"/>
      <c r="DM114" s="319"/>
      <c r="DN114" s="319"/>
      <c r="DO114" s="319"/>
      <c r="DP114" s="319"/>
      <c r="DQ114" s="319"/>
      <c r="DR114" s="319"/>
      <c r="DS114" s="319"/>
      <c r="DT114" s="319"/>
      <c r="DU114" s="319"/>
      <c r="DV114" s="319"/>
      <c r="DW114" s="319"/>
      <c r="DX114" s="319"/>
      <c r="DY114" s="319"/>
      <c r="DZ114" s="319"/>
      <c r="EA114" s="319"/>
      <c r="EB114" s="319"/>
      <c r="EC114" s="319"/>
      <c r="ED114" s="319"/>
      <c r="EE114" s="319"/>
      <c r="EF114" s="319"/>
      <c r="EG114" s="319"/>
      <c r="EH114" s="319"/>
      <c r="EI114" s="319"/>
      <c r="EJ114" s="319"/>
      <c r="EK114" s="319"/>
      <c r="EL114" s="319"/>
      <c r="EM114" s="319"/>
      <c r="EN114" s="319"/>
      <c r="EO114" s="319"/>
      <c r="EP114" s="319"/>
      <c r="EQ114" s="319"/>
      <c r="ER114" s="319"/>
      <c r="ES114" s="319"/>
      <c r="ET114" s="319"/>
      <c r="EU114" s="319"/>
      <c r="EV114" s="319"/>
      <c r="EW114" s="319"/>
      <c r="EX114" s="319"/>
      <c r="EY114" s="319"/>
      <c r="EZ114" s="319"/>
      <c r="FA114" s="319"/>
      <c r="FB114" s="319"/>
      <c r="FC114" s="319"/>
      <c r="FD114" s="319"/>
      <c r="FE114" s="319"/>
      <c r="FF114" s="319"/>
      <c r="FG114" s="319"/>
      <c r="FH114" s="319"/>
      <c r="FI114" s="319"/>
      <c r="FJ114" s="319"/>
      <c r="FK114" s="319"/>
      <c r="FL114" s="319"/>
      <c r="FM114" s="319"/>
      <c r="FN114" s="319"/>
      <c r="FO114" s="319"/>
      <c r="FP114" s="319"/>
      <c r="FQ114" s="319"/>
      <c r="FR114" s="319"/>
      <c r="FS114" s="319"/>
      <c r="FT114" s="319"/>
      <c r="FU114" s="319"/>
      <c r="FV114" s="319"/>
      <c r="FW114" s="319"/>
      <c r="FX114" s="319"/>
      <c r="FY114" s="319"/>
      <c r="FZ114" s="319"/>
      <c r="GA114" s="319"/>
      <c r="GB114" s="319"/>
      <c r="GC114" s="319"/>
      <c r="GD114" s="319"/>
      <c r="GE114" s="319"/>
      <c r="GF114" s="319"/>
      <c r="GG114" s="319"/>
      <c r="GH114" s="319"/>
      <c r="GI114" s="319"/>
      <c r="GJ114" s="319"/>
      <c r="GK114" s="319"/>
      <c r="GL114" s="319"/>
      <c r="GM114" s="319"/>
      <c r="GN114" s="319"/>
      <c r="GO114" s="319"/>
      <c r="GP114" s="319"/>
      <c r="GQ114" s="319"/>
      <c r="GR114" s="319"/>
      <c r="GS114" s="319"/>
      <c r="GT114" s="319"/>
      <c r="GU114" s="319"/>
      <c r="GV114" s="319"/>
      <c r="GW114" s="319"/>
      <c r="GX114" s="319"/>
      <c r="GY114" s="319"/>
      <c r="GZ114" s="319"/>
      <c r="HA114" s="319"/>
      <c r="HB114" s="319"/>
      <c r="HC114" s="319"/>
      <c r="HD114" s="319"/>
      <c r="HE114" s="319"/>
      <c r="HF114" s="319"/>
      <c r="HG114" s="319"/>
      <c r="HH114" s="319"/>
      <c r="HI114" s="319"/>
      <c r="HJ114" s="319"/>
      <c r="HK114" s="319"/>
      <c r="HL114" s="319"/>
      <c r="HM114" s="319"/>
      <c r="HN114" s="319"/>
      <c r="HO114" s="319"/>
      <c r="HP114" s="319"/>
      <c r="HQ114" s="319"/>
      <c r="HR114" s="319"/>
      <c r="HS114" s="319"/>
      <c r="HT114" s="319"/>
      <c r="HU114" s="319"/>
      <c r="HV114" s="319"/>
      <c r="HW114" s="319"/>
      <c r="HX114" s="319"/>
      <c r="HY114" s="319"/>
      <c r="HZ114" s="319"/>
      <c r="IA114" s="319"/>
      <c r="IB114" s="319"/>
      <c r="IC114" s="319"/>
      <c r="ID114" s="319"/>
      <c r="IE114" s="319"/>
      <c r="IF114" s="319"/>
      <c r="IG114" s="319"/>
      <c r="IH114" s="319"/>
      <c r="II114" s="319"/>
      <c r="IJ114" s="319"/>
      <c r="IK114" s="319"/>
      <c r="IL114" s="319"/>
      <c r="IM114" s="319"/>
      <c r="IN114" s="319"/>
      <c r="IO114" s="319"/>
      <c r="IP114" s="319"/>
      <c r="IQ114" s="319"/>
      <c r="IR114" s="319"/>
      <c r="IS114" s="319"/>
      <c r="IT114" s="319"/>
      <c r="IU114" s="319"/>
      <c r="IV114" s="319"/>
    </row>
    <row r="115" spans="1:256" x14ac:dyDescent="0.15">
      <c r="A115" s="3"/>
      <c r="B115" s="15"/>
      <c r="C115" s="15"/>
      <c r="D115" s="15"/>
      <c r="E115" s="15"/>
    </row>
    <row r="116" spans="1:256" ht="18.75" customHeight="1" x14ac:dyDescent="0.15">
      <c r="B116" s="627" t="s">
        <v>804</v>
      </c>
      <c r="C116" s="523"/>
      <c r="D116" s="523"/>
      <c r="E116" s="523"/>
      <c r="F116" s="523"/>
    </row>
    <row r="117" spans="1:256" ht="15" customHeight="1" x14ac:dyDescent="0.15">
      <c r="B117" s="323"/>
      <c r="C117" s="522" t="s">
        <v>805</v>
      </c>
      <c r="D117" s="523"/>
      <c r="E117" s="523"/>
      <c r="F117" s="523"/>
    </row>
    <row r="118" spans="1:256" ht="12" customHeight="1" x14ac:dyDescent="0.15">
      <c r="B118" s="323"/>
      <c r="C118" s="12"/>
      <c r="D118" s="12"/>
      <c r="E118" s="12"/>
      <c r="F118" s="12"/>
    </row>
    <row r="119" spans="1:256" ht="26.25" customHeight="1" x14ac:dyDescent="0.15">
      <c r="A119" s="3" t="s">
        <v>252</v>
      </c>
      <c r="B119" s="523" t="s">
        <v>94</v>
      </c>
      <c r="C119" s="523"/>
      <c r="D119" s="523"/>
      <c r="E119" s="523"/>
      <c r="F119" s="523"/>
    </row>
    <row r="120" spans="1:256" ht="14.25" customHeight="1" x14ac:dyDescent="0.15">
      <c r="A120" s="3"/>
      <c r="B120" s="12"/>
      <c r="C120" s="12"/>
      <c r="D120" s="12"/>
      <c r="E120" s="12"/>
      <c r="F120" s="12"/>
    </row>
    <row r="121" spans="1:256" x14ac:dyDescent="0.15">
      <c r="A121" s="22" t="s">
        <v>898</v>
      </c>
      <c r="B121" s="633" t="s">
        <v>292</v>
      </c>
      <c r="C121" s="633"/>
      <c r="D121" s="633"/>
      <c r="E121" s="18"/>
    </row>
    <row r="122" spans="1:256" x14ac:dyDescent="0.15">
      <c r="A122" s="22" t="s">
        <v>898</v>
      </c>
      <c r="B122" s="633" t="s">
        <v>293</v>
      </c>
      <c r="C122" s="633"/>
      <c r="D122" s="633"/>
      <c r="E122" s="18"/>
    </row>
    <row r="123" spans="1:256" x14ac:dyDescent="0.15">
      <c r="A123" s="22"/>
      <c r="B123" s="633" t="s">
        <v>294</v>
      </c>
      <c r="C123" s="633"/>
      <c r="D123" s="633"/>
      <c r="E123" s="18"/>
    </row>
    <row r="124" spans="1:256" x14ac:dyDescent="0.15"/>
    <row r="125" spans="1:256" ht="40.5" customHeight="1" x14ac:dyDescent="0.15">
      <c r="A125" s="3"/>
      <c r="B125" s="453" t="s">
        <v>806</v>
      </c>
      <c r="C125" s="470"/>
      <c r="D125" s="470"/>
      <c r="E125" s="565"/>
      <c r="F125" s="324">
        <v>231</v>
      </c>
    </row>
    <row r="126" spans="1:256" x14ac:dyDescent="0.15">
      <c r="B126" s="12"/>
      <c r="C126" s="263"/>
      <c r="D126" s="12"/>
      <c r="E126" s="12"/>
      <c r="F126" s="9"/>
    </row>
    <row r="127" spans="1:256" ht="25.5" customHeight="1" x14ac:dyDescent="0.15">
      <c r="A127" s="3"/>
      <c r="B127" s="453" t="s">
        <v>807</v>
      </c>
      <c r="C127" s="470"/>
      <c r="D127" s="470"/>
      <c r="E127" s="565"/>
      <c r="F127" s="325">
        <v>44538.32</v>
      </c>
    </row>
    <row r="128" spans="1:256" x14ac:dyDescent="0.15">
      <c r="F128" s="326"/>
    </row>
    <row r="129" spans="1:6" ht="26.25" customHeight="1" x14ac:dyDescent="0.15">
      <c r="A129" s="3"/>
      <c r="B129" s="453" t="s">
        <v>808</v>
      </c>
      <c r="C129" s="470"/>
      <c r="D129" s="470"/>
      <c r="E129" s="565"/>
      <c r="F129" s="325">
        <f>231*44538.32</f>
        <v>10288351.92</v>
      </c>
    </row>
    <row r="130" spans="1:6" ht="26.25" customHeight="1" x14ac:dyDescent="0.15">
      <c r="A130" s="3"/>
      <c r="B130" s="4"/>
      <c r="C130" s="4"/>
      <c r="D130" s="4"/>
      <c r="E130" s="4"/>
      <c r="F130" s="274"/>
    </row>
    <row r="131" spans="1:6" ht="12.75" customHeight="1" x14ac:dyDescent="0.15">
      <c r="A131" s="3" t="s">
        <v>253</v>
      </c>
      <c r="B131" s="523" t="s">
        <v>535</v>
      </c>
      <c r="C131" s="523"/>
      <c r="D131" s="523"/>
      <c r="E131" s="523"/>
      <c r="F131" s="523"/>
    </row>
    <row r="132" spans="1:6" ht="12.75" customHeight="1" x14ac:dyDescent="0.15">
      <c r="A132" s="3"/>
      <c r="B132" s="12"/>
      <c r="C132" s="12"/>
      <c r="D132" s="12"/>
      <c r="E132" s="12"/>
      <c r="F132" s="12"/>
    </row>
    <row r="133" spans="1:6" x14ac:dyDescent="0.15">
      <c r="A133" s="22" t="s">
        <v>898</v>
      </c>
      <c r="B133" s="633" t="s">
        <v>536</v>
      </c>
      <c r="C133" s="638"/>
      <c r="D133" s="638"/>
      <c r="E133" s="9"/>
    </row>
    <row r="134" spans="1:6" x14ac:dyDescent="0.15">
      <c r="A134" s="22" t="s">
        <v>898</v>
      </c>
      <c r="B134" s="633" t="s">
        <v>124</v>
      </c>
      <c r="C134" s="638"/>
      <c r="D134" s="638"/>
      <c r="E134" s="9"/>
    </row>
    <row r="135" spans="1:6" x14ac:dyDescent="0.15">
      <c r="A135" s="22" t="s">
        <v>898</v>
      </c>
      <c r="B135" s="632" t="s">
        <v>421</v>
      </c>
      <c r="C135" s="503"/>
      <c r="D135" s="503"/>
      <c r="E135" s="9"/>
    </row>
    <row r="136" spans="1:6" x14ac:dyDescent="0.15">
      <c r="A136" s="22" t="s">
        <v>898</v>
      </c>
      <c r="B136" s="632" t="s">
        <v>422</v>
      </c>
      <c r="C136" s="503"/>
      <c r="D136" s="503"/>
      <c r="E136" s="9"/>
    </row>
    <row r="137" spans="1:6" x14ac:dyDescent="0.15">
      <c r="A137" s="22"/>
      <c r="B137" s="486" t="s">
        <v>31</v>
      </c>
      <c r="C137" s="486"/>
      <c r="D137" s="486"/>
      <c r="E137" s="9"/>
    </row>
    <row r="138" spans="1:6" x14ac:dyDescent="0.15">
      <c r="A138" s="3"/>
      <c r="B138" s="454"/>
      <c r="C138" s="454"/>
      <c r="D138" s="454"/>
      <c r="E138" s="5"/>
    </row>
    <row r="139" spans="1:6" x14ac:dyDescent="0.15"/>
    <row r="140" spans="1:6" ht="16" x14ac:dyDescent="0.15">
      <c r="B140" s="106" t="s">
        <v>121</v>
      </c>
    </row>
    <row r="141" spans="1:6" ht="12.75" customHeight="1" x14ac:dyDescent="0.15">
      <c r="B141" s="106"/>
    </row>
    <row r="142" spans="1:6" x14ac:dyDescent="0.15">
      <c r="A142" s="3" t="s">
        <v>254</v>
      </c>
      <c r="B142" s="523" t="s">
        <v>505</v>
      </c>
      <c r="C142" s="523"/>
      <c r="D142" s="523"/>
      <c r="E142" s="523"/>
      <c r="F142" s="523"/>
    </row>
    <row r="143" spans="1:6" x14ac:dyDescent="0.15">
      <c r="A143" s="3"/>
      <c r="B143" s="12"/>
      <c r="C143" s="12"/>
      <c r="D143" s="12"/>
      <c r="E143" s="12"/>
      <c r="F143" s="12"/>
    </row>
    <row r="144" spans="1:6" x14ac:dyDescent="0.15">
      <c r="A144" s="22" t="s">
        <v>898</v>
      </c>
      <c r="B144" s="633" t="s">
        <v>122</v>
      </c>
      <c r="C144" s="638"/>
      <c r="D144" s="638"/>
      <c r="E144" s="9"/>
    </row>
    <row r="145" spans="1:6" x14ac:dyDescent="0.15">
      <c r="A145" s="22" t="s">
        <v>898</v>
      </c>
      <c r="B145" s="633" t="s">
        <v>123</v>
      </c>
      <c r="C145" s="638"/>
      <c r="D145" s="638"/>
      <c r="E145" s="9"/>
    </row>
    <row r="146" spans="1:6" x14ac:dyDescent="0.15">
      <c r="A146" s="22" t="s">
        <v>898</v>
      </c>
      <c r="B146" s="633" t="s">
        <v>124</v>
      </c>
      <c r="C146" s="638"/>
      <c r="D146" s="638"/>
      <c r="E146" s="9"/>
    </row>
    <row r="147" spans="1:6" x14ac:dyDescent="0.15">
      <c r="A147" s="22"/>
      <c r="B147" s="633" t="s">
        <v>125</v>
      </c>
      <c r="C147" s="638"/>
      <c r="D147" s="638"/>
      <c r="E147" s="9"/>
    </row>
    <row r="148" spans="1:6" x14ac:dyDescent="0.15">
      <c r="A148" s="22" t="s">
        <v>898</v>
      </c>
      <c r="B148" s="632" t="s">
        <v>423</v>
      </c>
      <c r="C148" s="503"/>
      <c r="D148" s="503"/>
      <c r="E148" s="9"/>
    </row>
    <row r="149" spans="1:6" x14ac:dyDescent="0.15">
      <c r="A149" s="22" t="s">
        <v>898</v>
      </c>
      <c r="B149" s="633" t="s">
        <v>126</v>
      </c>
      <c r="C149" s="638"/>
      <c r="D149" s="638"/>
      <c r="E149" s="9"/>
    </row>
    <row r="150" spans="1:6" x14ac:dyDescent="0.15">
      <c r="A150" s="22"/>
      <c r="B150" s="486" t="s">
        <v>31</v>
      </c>
      <c r="C150" s="486"/>
      <c r="D150" s="486"/>
      <c r="E150" s="9"/>
    </row>
    <row r="151" spans="1:6" x14ac:dyDescent="0.15">
      <c r="A151" s="3"/>
      <c r="B151" s="454"/>
      <c r="C151" s="454"/>
      <c r="D151" s="454"/>
      <c r="E151" s="5"/>
    </row>
    <row r="152" spans="1:6" x14ac:dyDescent="0.15"/>
    <row r="153" spans="1:6" x14ac:dyDescent="0.15">
      <c r="A153" s="3" t="s">
        <v>255</v>
      </c>
      <c r="B153" s="511" t="s">
        <v>127</v>
      </c>
      <c r="C153" s="511"/>
      <c r="D153" s="511"/>
      <c r="E153" s="511"/>
      <c r="F153" s="511"/>
    </row>
    <row r="154" spans="1:6" ht="18.75" customHeight="1" x14ac:dyDescent="0.15">
      <c r="A154" s="3"/>
      <c r="B154" s="327"/>
      <c r="C154" s="17" t="s">
        <v>128</v>
      </c>
      <c r="D154" s="404">
        <v>44228</v>
      </c>
      <c r="E154" s="245"/>
      <c r="F154" s="328"/>
    </row>
    <row r="155" spans="1:6" ht="22.5" customHeight="1" x14ac:dyDescent="0.15">
      <c r="A155" s="3"/>
      <c r="B155" s="327"/>
      <c r="C155" s="17" t="s">
        <v>129</v>
      </c>
      <c r="D155" s="404">
        <v>44228</v>
      </c>
      <c r="E155" s="245"/>
      <c r="F155" s="5"/>
    </row>
    <row r="156" spans="1:6" ht="11.25" customHeight="1" x14ac:dyDescent="0.15">
      <c r="A156" s="3"/>
      <c r="B156" s="327"/>
      <c r="C156" s="17"/>
      <c r="D156" s="251"/>
      <c r="E156" s="245"/>
      <c r="F156" s="5"/>
    </row>
    <row r="157" spans="1:6" ht="12.75" customHeight="1" x14ac:dyDescent="0.15">
      <c r="A157" s="185"/>
      <c r="B157" s="21"/>
      <c r="C157" s="486" t="s">
        <v>856</v>
      </c>
      <c r="D157" s="13"/>
      <c r="E157" s="13"/>
      <c r="F157" s="5"/>
    </row>
    <row r="158" spans="1:6" x14ac:dyDescent="0.15">
      <c r="B158" s="13"/>
      <c r="C158" s="486"/>
    </row>
    <row r="159" spans="1:6" x14ac:dyDescent="0.15">
      <c r="B159" s="8"/>
      <c r="C159" s="8"/>
    </row>
    <row r="160" spans="1:6" x14ac:dyDescent="0.15">
      <c r="A160" s="3" t="s">
        <v>256</v>
      </c>
      <c r="B160" s="523" t="s">
        <v>537</v>
      </c>
      <c r="C160" s="523"/>
      <c r="D160" s="523"/>
      <c r="E160" s="523"/>
      <c r="F160" s="523"/>
    </row>
    <row r="161" spans="1:6" x14ac:dyDescent="0.15">
      <c r="A161" s="3"/>
      <c r="B161" s="12"/>
      <c r="C161" s="12"/>
      <c r="D161" s="12"/>
      <c r="E161" s="12"/>
      <c r="F161" s="12"/>
    </row>
    <row r="162" spans="1:6" x14ac:dyDescent="0.15">
      <c r="A162" s="3"/>
      <c r="B162" s="15"/>
      <c r="C162" s="155" t="s">
        <v>809</v>
      </c>
      <c r="D162" s="251"/>
      <c r="E162" s="329"/>
      <c r="F162" s="328"/>
    </row>
    <row r="163" spans="1:6" x14ac:dyDescent="0.15">
      <c r="A163" s="185"/>
      <c r="B163" s="15"/>
      <c r="C163" s="416">
        <v>44287</v>
      </c>
      <c r="D163" s="251"/>
      <c r="E163" s="329"/>
      <c r="F163" s="328"/>
    </row>
    <row r="164" spans="1:6" x14ac:dyDescent="0.15">
      <c r="A164" s="3"/>
      <c r="B164" s="473"/>
      <c r="C164" s="473"/>
      <c r="D164" s="330"/>
      <c r="E164" s="91"/>
      <c r="F164" s="328"/>
    </row>
    <row r="165" spans="1:6" x14ac:dyDescent="0.15">
      <c r="A165" s="3"/>
      <c r="B165" s="331"/>
      <c r="C165" s="332" t="s">
        <v>810</v>
      </c>
      <c r="D165" s="18"/>
      <c r="E165" s="18"/>
      <c r="F165" s="328"/>
    </row>
    <row r="166" spans="1:6" x14ac:dyDescent="0.15">
      <c r="A166" s="3"/>
      <c r="B166" s="22"/>
      <c r="C166" s="217" t="s">
        <v>330</v>
      </c>
      <c r="D166" s="329"/>
    </row>
    <row r="167" spans="1:6" x14ac:dyDescent="0.15">
      <c r="B167" s="22" t="s">
        <v>898</v>
      </c>
      <c r="C167" s="17" t="s">
        <v>331</v>
      </c>
    </row>
    <row r="168" spans="1:6" x14ac:dyDescent="0.15">
      <c r="B168" s="5"/>
      <c r="C168" s="333" t="s">
        <v>811</v>
      </c>
    </row>
    <row r="169" spans="1:6" x14ac:dyDescent="0.15">
      <c r="B169" s="5"/>
      <c r="C169" s="334"/>
    </row>
    <row r="170" spans="1:6" x14ac:dyDescent="0.15"/>
    <row r="171" spans="1:6" x14ac:dyDescent="0.15">
      <c r="A171" s="3" t="s">
        <v>257</v>
      </c>
      <c r="B171" s="511" t="s">
        <v>538</v>
      </c>
      <c r="C171" s="511"/>
    </row>
    <row r="172" spans="1:6" x14ac:dyDescent="0.15">
      <c r="A172" s="3"/>
      <c r="B172" s="514" t="s">
        <v>539</v>
      </c>
      <c r="C172" s="514"/>
      <c r="D172" s="215">
        <v>44317</v>
      </c>
    </row>
    <row r="173" spans="1:6" x14ac:dyDescent="0.15">
      <c r="A173" s="3"/>
      <c r="B173" s="514" t="s">
        <v>922</v>
      </c>
      <c r="C173" s="514"/>
      <c r="D173" s="335"/>
    </row>
    <row r="174" spans="1:6" x14ac:dyDescent="0.15"/>
    <row r="175" spans="1:6" ht="16" x14ac:dyDescent="0.15">
      <c r="B175" s="106" t="s">
        <v>64</v>
      </c>
    </row>
    <row r="176" spans="1:6" ht="20.25" customHeight="1" x14ac:dyDescent="0.15">
      <c r="B176" s="336" t="s">
        <v>506</v>
      </c>
    </row>
    <row r="177" spans="1:5" x14ac:dyDescent="0.15">
      <c r="A177" s="3" t="s">
        <v>258</v>
      </c>
      <c r="B177" s="662" t="s">
        <v>65</v>
      </c>
      <c r="C177" s="662"/>
    </row>
    <row r="178" spans="1:5" x14ac:dyDescent="0.15">
      <c r="A178" s="3"/>
      <c r="B178" s="562"/>
      <c r="C178" s="562"/>
      <c r="D178" s="562"/>
    </row>
    <row r="179" spans="1:5" x14ac:dyDescent="0.15">
      <c r="A179" s="22" t="s">
        <v>898</v>
      </c>
      <c r="B179" s="633" t="s">
        <v>66</v>
      </c>
      <c r="C179" s="633"/>
      <c r="D179" s="638"/>
      <c r="E179" s="18"/>
    </row>
    <row r="180" spans="1:5" x14ac:dyDescent="0.15">
      <c r="A180" s="22" t="s">
        <v>898</v>
      </c>
      <c r="B180" s="633" t="s">
        <v>67</v>
      </c>
      <c r="C180" s="633"/>
      <c r="D180" s="633"/>
      <c r="E180" s="18"/>
    </row>
    <row r="181" spans="1:5" x14ac:dyDescent="0.15">
      <c r="A181" s="22" t="s">
        <v>898</v>
      </c>
      <c r="B181" s="633" t="s">
        <v>68</v>
      </c>
      <c r="C181" s="633"/>
      <c r="D181" s="633"/>
      <c r="E181" s="18"/>
    </row>
    <row r="182" spans="1:5" x14ac:dyDescent="0.15">
      <c r="A182" s="22"/>
      <c r="B182" s="633" t="s">
        <v>69</v>
      </c>
      <c r="C182" s="633"/>
      <c r="D182" s="633"/>
      <c r="E182" s="18"/>
    </row>
    <row r="183" spans="1:5" x14ac:dyDescent="0.15">
      <c r="A183" s="22"/>
      <c r="B183" s="633" t="s">
        <v>462</v>
      </c>
      <c r="C183" s="633"/>
      <c r="D183" s="633"/>
      <c r="E183" s="18"/>
    </row>
    <row r="184" spans="1:5" x14ac:dyDescent="0.15">
      <c r="A184" s="22"/>
      <c r="B184" s="633" t="s">
        <v>463</v>
      </c>
      <c r="C184" s="633"/>
      <c r="D184" s="633"/>
      <c r="E184" s="18"/>
    </row>
    <row r="185" spans="1:5" x14ac:dyDescent="0.15">
      <c r="A185" s="22"/>
      <c r="B185" s="633" t="s">
        <v>464</v>
      </c>
      <c r="C185" s="633"/>
      <c r="D185" s="633"/>
      <c r="E185" s="18"/>
    </row>
    <row r="186" spans="1:5" x14ac:dyDescent="0.15">
      <c r="A186" s="22"/>
      <c r="B186" s="486" t="s">
        <v>31</v>
      </c>
      <c r="C186" s="486"/>
      <c r="D186" s="486"/>
      <c r="E186" s="5"/>
    </row>
    <row r="187" spans="1:5" x14ac:dyDescent="0.15">
      <c r="A187" s="3"/>
      <c r="B187" s="454"/>
      <c r="C187" s="454"/>
      <c r="D187" s="454"/>
      <c r="E187" s="5"/>
    </row>
    <row r="188" spans="1:5" x14ac:dyDescent="0.15"/>
    <row r="189" spans="1:5" x14ac:dyDescent="0.15">
      <c r="A189" s="3" t="s">
        <v>259</v>
      </c>
      <c r="B189" s="510" t="s">
        <v>812</v>
      </c>
      <c r="C189" s="510"/>
    </row>
    <row r="190" spans="1:5" x14ac:dyDescent="0.15">
      <c r="A190" s="3"/>
      <c r="B190" s="511"/>
      <c r="C190" s="511"/>
    </row>
    <row r="191" spans="1:5" x14ac:dyDescent="0.15">
      <c r="A191" s="22" t="s">
        <v>898</v>
      </c>
      <c r="B191" s="633" t="s">
        <v>465</v>
      </c>
      <c r="C191" s="633"/>
      <c r="D191" s="633"/>
      <c r="E191" s="18"/>
    </row>
    <row r="192" spans="1:5" x14ac:dyDescent="0.15">
      <c r="A192" s="22" t="s">
        <v>898</v>
      </c>
      <c r="B192" s="633" t="s">
        <v>466</v>
      </c>
      <c r="C192" s="633"/>
      <c r="D192" s="633"/>
      <c r="E192" s="18"/>
    </row>
    <row r="193" spans="1:6" x14ac:dyDescent="0.15">
      <c r="A193" s="22" t="s">
        <v>898</v>
      </c>
      <c r="B193" s="633" t="s">
        <v>467</v>
      </c>
      <c r="C193" s="633"/>
      <c r="D193" s="633"/>
      <c r="E193" s="18"/>
    </row>
    <row r="194" spans="1:6" x14ac:dyDescent="0.15">
      <c r="A194" s="22" t="s">
        <v>898</v>
      </c>
      <c r="B194" s="633" t="s">
        <v>468</v>
      </c>
      <c r="C194" s="633"/>
      <c r="D194" s="633"/>
      <c r="E194" s="18"/>
    </row>
    <row r="195" spans="1:6" x14ac:dyDescent="0.15">
      <c r="A195" s="22" t="s">
        <v>898</v>
      </c>
      <c r="B195" s="633" t="s">
        <v>295</v>
      </c>
      <c r="C195" s="633"/>
      <c r="D195" s="633"/>
      <c r="E195" s="18"/>
    </row>
    <row r="196" spans="1:6" x14ac:dyDescent="0.15">
      <c r="A196" s="22"/>
      <c r="B196" s="633" t="s">
        <v>469</v>
      </c>
      <c r="C196" s="633"/>
      <c r="D196" s="633"/>
      <c r="E196" s="18"/>
    </row>
    <row r="197" spans="1:6" x14ac:dyDescent="0.15">
      <c r="A197" s="22"/>
      <c r="B197" s="633" t="s">
        <v>470</v>
      </c>
      <c r="C197" s="633"/>
      <c r="D197" s="633"/>
      <c r="E197" s="18"/>
    </row>
    <row r="198" spans="1:6" x14ac:dyDescent="0.15">
      <c r="A198" s="22"/>
      <c r="B198" s="486" t="s">
        <v>31</v>
      </c>
      <c r="C198" s="486"/>
      <c r="D198" s="486"/>
      <c r="E198" s="9"/>
    </row>
    <row r="199" spans="1:6" x14ac:dyDescent="0.15">
      <c r="A199" s="3"/>
      <c r="B199" s="454"/>
      <c r="C199" s="454"/>
      <c r="D199" s="454"/>
      <c r="E199" s="5"/>
    </row>
    <row r="200" spans="1:6" x14ac:dyDescent="0.15"/>
    <row r="201" spans="1:6" x14ac:dyDescent="0.15">
      <c r="A201" s="3" t="s">
        <v>260</v>
      </c>
      <c r="B201" s="511" t="s">
        <v>813</v>
      </c>
      <c r="C201" s="511"/>
      <c r="D201" s="511"/>
      <c r="E201" s="511"/>
      <c r="F201" s="511"/>
    </row>
    <row r="202" spans="1:6" x14ac:dyDescent="0.15">
      <c r="A202" s="3"/>
      <c r="B202" s="654"/>
      <c r="C202" s="654"/>
      <c r="D202" s="337" t="s">
        <v>471</v>
      </c>
      <c r="E202" s="337" t="s">
        <v>472</v>
      </c>
    </row>
    <row r="203" spans="1:6" x14ac:dyDescent="0.15">
      <c r="A203" s="3"/>
      <c r="B203" s="653" t="s">
        <v>473</v>
      </c>
      <c r="C203" s="653"/>
      <c r="D203" s="22" t="s">
        <v>898</v>
      </c>
      <c r="E203" s="22"/>
    </row>
    <row r="204" spans="1:6" x14ac:dyDescent="0.15">
      <c r="A204" s="3"/>
      <c r="B204" s="653" t="s">
        <v>474</v>
      </c>
      <c r="C204" s="653"/>
      <c r="D204" s="22"/>
      <c r="E204" s="22"/>
    </row>
    <row r="205" spans="1:6" x14ac:dyDescent="0.15">
      <c r="A205" s="3"/>
      <c r="B205" s="653" t="s">
        <v>475</v>
      </c>
      <c r="C205" s="653"/>
      <c r="D205" s="22"/>
      <c r="E205" s="22"/>
    </row>
    <row r="206" spans="1:6" x14ac:dyDescent="0.15">
      <c r="A206" s="3"/>
      <c r="B206" s="653" t="s">
        <v>476</v>
      </c>
      <c r="C206" s="653"/>
      <c r="D206" s="22"/>
      <c r="E206" s="22"/>
    </row>
    <row r="207" spans="1:6" x14ac:dyDescent="0.15">
      <c r="A207" s="3"/>
      <c r="B207" s="653" t="s">
        <v>477</v>
      </c>
      <c r="C207" s="653"/>
      <c r="D207" s="22"/>
      <c r="E207" s="22"/>
    </row>
    <row r="208" spans="1:6" x14ac:dyDescent="0.15">
      <c r="A208" s="3"/>
      <c r="B208" s="653" t="s">
        <v>478</v>
      </c>
      <c r="C208" s="653"/>
      <c r="D208" s="22"/>
      <c r="E208" s="338"/>
    </row>
    <row r="209" spans="1:5" x14ac:dyDescent="0.15">
      <c r="A209" s="3"/>
      <c r="B209" s="653" t="s">
        <v>479</v>
      </c>
      <c r="C209" s="653"/>
      <c r="D209" s="22"/>
      <c r="E209" s="22"/>
    </row>
    <row r="210" spans="1:5" x14ac:dyDescent="0.15">
      <c r="A210" s="3"/>
      <c r="B210" s="653" t="s">
        <v>571</v>
      </c>
      <c r="C210" s="653"/>
      <c r="D210" s="22"/>
      <c r="E210" s="22"/>
    </row>
    <row r="211" spans="1:5" x14ac:dyDescent="0.15">
      <c r="A211" s="3"/>
      <c r="B211" s="653" t="s">
        <v>480</v>
      </c>
      <c r="C211" s="653"/>
      <c r="D211" s="22" t="s">
        <v>898</v>
      </c>
      <c r="E211" s="22"/>
    </row>
    <row r="212" spans="1:5" x14ac:dyDescent="0.15">
      <c r="A212" s="3"/>
      <c r="B212" s="653" t="s">
        <v>481</v>
      </c>
      <c r="C212" s="653"/>
      <c r="D212" s="22"/>
      <c r="E212" s="22"/>
    </row>
    <row r="213" spans="1:5" x14ac:dyDescent="0.15">
      <c r="A213" s="3"/>
      <c r="B213" s="653" t="s">
        <v>482</v>
      </c>
      <c r="C213" s="653"/>
      <c r="D213" s="22"/>
      <c r="E213" s="22"/>
    </row>
    <row r="214" spans="1:5" x14ac:dyDescent="0.15"/>
    <row r="215" spans="1:5" ht="50.25" customHeight="1" x14ac:dyDescent="0.15">
      <c r="A215" s="10" t="s">
        <v>373</v>
      </c>
      <c r="B215" s="626" t="s">
        <v>814</v>
      </c>
      <c r="C215" s="626"/>
      <c r="D215" s="626"/>
      <c r="E215" s="626"/>
    </row>
    <row r="216" spans="1:5" x14ac:dyDescent="0.15">
      <c r="B216" s="515"/>
      <c r="C216" s="515"/>
      <c r="D216" s="515"/>
      <c r="E216" s="515"/>
    </row>
    <row r="217" spans="1:5" x14ac:dyDescent="0.15">
      <c r="B217" s="515"/>
      <c r="C217" s="515"/>
      <c r="D217" s="515"/>
      <c r="E217" s="515"/>
    </row>
    <row r="218" spans="1:5" x14ac:dyDescent="0.15">
      <c r="B218" s="515"/>
      <c r="C218" s="515"/>
      <c r="D218" s="515"/>
      <c r="E218" s="515"/>
    </row>
    <row r="219" spans="1:5" x14ac:dyDescent="0.15">
      <c r="B219" s="515"/>
      <c r="C219" s="515"/>
      <c r="D219" s="515"/>
      <c r="E219" s="515"/>
    </row>
    <row r="220" spans="1:5" x14ac:dyDescent="0.15"/>
    <row r="221" spans="1:5" x14ac:dyDescent="0.15">
      <c r="B221" s="458" t="s">
        <v>815</v>
      </c>
      <c r="C221" s="458"/>
      <c r="D221" s="458"/>
      <c r="E221" s="458"/>
    </row>
    <row r="222" spans="1:5" x14ac:dyDescent="0.15">
      <c r="B222" s="226"/>
      <c r="C222" s="226"/>
      <c r="D222" s="226"/>
      <c r="E222" s="226"/>
    </row>
    <row r="223" spans="1:5" x14ac:dyDescent="0.15">
      <c r="B223" s="22"/>
      <c r="C223" s="160" t="s">
        <v>330</v>
      </c>
    </row>
    <row r="224" spans="1:5" x14ac:dyDescent="0.15">
      <c r="B224" s="174" t="s">
        <v>898</v>
      </c>
      <c r="C224" s="160" t="s">
        <v>331</v>
      </c>
    </row>
    <row r="225" x14ac:dyDescent="0.15"/>
    <row r="226" x14ac:dyDescent="0.15"/>
    <row r="227" x14ac:dyDescent="0.15"/>
    <row r="228" x14ac:dyDescent="0.15"/>
    <row r="229" x14ac:dyDescent="0.15"/>
    <row r="230" x14ac:dyDescent="0.15"/>
    <row r="231" x14ac:dyDescent="0.15"/>
    <row r="232" x14ac:dyDescent="0.15"/>
    <row r="233" x14ac:dyDescent="0.15"/>
    <row r="234" x14ac:dyDescent="0.15"/>
    <row r="235" x14ac:dyDescent="0.15"/>
    <row r="236" x14ac:dyDescent="0.15"/>
  </sheetData>
  <mergeCells count="148">
    <mergeCell ref="B213:C213"/>
    <mergeCell ref="B209:C209"/>
    <mergeCell ref="B206:C206"/>
    <mergeCell ref="B207:C207"/>
    <mergeCell ref="B208:C208"/>
    <mergeCell ref="B151:D151"/>
    <mergeCell ref="B153:F153"/>
    <mergeCell ref="B177:C177"/>
    <mergeCell ref="B189:C189"/>
    <mergeCell ref="B178:D178"/>
    <mergeCell ref="B190:C190"/>
    <mergeCell ref="B179:D179"/>
    <mergeCell ref="B180:D180"/>
    <mergeCell ref="B181:D181"/>
    <mergeCell ref="B186:D186"/>
    <mergeCell ref="B197:D197"/>
    <mergeCell ref="B201:F201"/>
    <mergeCell ref="B198:D198"/>
    <mergeCell ref="B199:D199"/>
    <mergeCell ref="B191:D191"/>
    <mergeCell ref="B192:D192"/>
    <mergeCell ref="B193:D193"/>
    <mergeCell ref="B194:D194"/>
    <mergeCell ref="B195:D195"/>
    <mergeCell ref="B221:E221"/>
    <mergeCell ref="B27:F27"/>
    <mergeCell ref="B28:F28"/>
    <mergeCell ref="B29:F29"/>
    <mergeCell ref="B30:F30"/>
    <mergeCell ref="B31:F31"/>
    <mergeCell ref="B32:F32"/>
    <mergeCell ref="B33:F33"/>
    <mergeCell ref="B34:F34"/>
    <mergeCell ref="A105:F105"/>
    <mergeCell ref="A106:F106"/>
    <mergeCell ref="A107:F107"/>
    <mergeCell ref="C157:C158"/>
    <mergeCell ref="B215:E215"/>
    <mergeCell ref="B216:E219"/>
    <mergeCell ref="B129:E129"/>
    <mergeCell ref="F108:F109"/>
    <mergeCell ref="C93:F93"/>
    <mergeCell ref="C94:F94"/>
    <mergeCell ref="C95:F95"/>
    <mergeCell ref="C96:F96"/>
    <mergeCell ref="C98:F98"/>
    <mergeCell ref="C99:F99"/>
    <mergeCell ref="C100:F100"/>
    <mergeCell ref="B211:C211"/>
    <mergeCell ref="B212:C212"/>
    <mergeCell ref="B210:C210"/>
    <mergeCell ref="B203:C203"/>
    <mergeCell ref="B204:C204"/>
    <mergeCell ref="B205:C205"/>
    <mergeCell ref="B202:C202"/>
    <mergeCell ref="B149:D149"/>
    <mergeCell ref="B150:D150"/>
    <mergeCell ref="B171:C171"/>
    <mergeCell ref="B187:D187"/>
    <mergeCell ref="B183:D183"/>
    <mergeCell ref="B184:D184"/>
    <mergeCell ref="B185:D185"/>
    <mergeCell ref="B182:D182"/>
    <mergeCell ref="B172:C172"/>
    <mergeCell ref="B173:C173"/>
    <mergeCell ref="B196:D196"/>
    <mergeCell ref="B164:C164"/>
    <mergeCell ref="B64:F64"/>
    <mergeCell ref="B82:F82"/>
    <mergeCell ref="B83:F83"/>
    <mergeCell ref="B9:F9"/>
    <mergeCell ref="B10:F10"/>
    <mergeCell ref="B11:F11"/>
    <mergeCell ref="B12:F12"/>
    <mergeCell ref="B13:F13"/>
    <mergeCell ref="B14:F14"/>
    <mergeCell ref="B52:D52"/>
    <mergeCell ref="B53:D53"/>
    <mergeCell ref="B54:D54"/>
    <mergeCell ref="B49:D49"/>
    <mergeCell ref="B50:D50"/>
    <mergeCell ref="B147:D147"/>
    <mergeCell ref="B148:D148"/>
    <mergeCell ref="B144:D144"/>
    <mergeCell ref="B160:F160"/>
    <mergeCell ref="B145:D145"/>
    <mergeCell ref="B146:D146"/>
    <mergeCell ref="A1:F1"/>
    <mergeCell ref="B44:D44"/>
    <mergeCell ref="B46:D46"/>
    <mergeCell ref="B42:C42"/>
    <mergeCell ref="B38:F38"/>
    <mergeCell ref="B40:C40"/>
    <mergeCell ref="B41:C41"/>
    <mergeCell ref="B47:D47"/>
    <mergeCell ref="B4:F4"/>
    <mergeCell ref="B36:D36"/>
    <mergeCell ref="B37:D37"/>
    <mergeCell ref="B3:F3"/>
    <mergeCell ref="B5:F5"/>
    <mergeCell ref="B6:F6"/>
    <mergeCell ref="B7:F7"/>
    <mergeCell ref="B8:F8"/>
    <mergeCell ref="B55:D55"/>
    <mergeCell ref="C97:F97"/>
    <mergeCell ref="C117:F117"/>
    <mergeCell ref="B119:F119"/>
    <mergeCell ref="B116:F116"/>
    <mergeCell ref="B108:C109"/>
    <mergeCell ref="B125:E125"/>
    <mergeCell ref="B138:D138"/>
    <mergeCell ref="B142:F142"/>
    <mergeCell ref="B136:D136"/>
    <mergeCell ref="B137:D137"/>
    <mergeCell ref="B121:D121"/>
    <mergeCell ref="B122:D122"/>
    <mergeCell ref="E108:E109"/>
    <mergeCell ref="D108:D109"/>
    <mergeCell ref="B134:D134"/>
    <mergeCell ref="B135:D135"/>
    <mergeCell ref="B123:D123"/>
    <mergeCell ref="B127:E127"/>
    <mergeCell ref="B131:F131"/>
    <mergeCell ref="B133:D133"/>
    <mergeCell ref="A108:A109"/>
    <mergeCell ref="D15:E15"/>
    <mergeCell ref="D16:E16"/>
    <mergeCell ref="D17:E17"/>
    <mergeCell ref="D18:E18"/>
    <mergeCell ref="B20:F20"/>
    <mergeCell ref="B21:F21"/>
    <mergeCell ref="B22:F22"/>
    <mergeCell ref="B23:F23"/>
    <mergeCell ref="B25:F25"/>
    <mergeCell ref="B56:D56"/>
    <mergeCell ref="B57:D57"/>
    <mergeCell ref="B104:F104"/>
    <mergeCell ref="B58:D58"/>
    <mergeCell ref="B60:F60"/>
    <mergeCell ref="B81:F81"/>
    <mergeCell ref="B103:E103"/>
    <mergeCell ref="B61:F61"/>
    <mergeCell ref="B62:F62"/>
    <mergeCell ref="B63:F63"/>
    <mergeCell ref="C101:F101"/>
    <mergeCell ref="B48:D48"/>
    <mergeCell ref="B84:F84"/>
    <mergeCell ref="C91:F91"/>
  </mergeCells>
  <phoneticPr fontId="0" type="noConversion"/>
  <pageMargins left="0.75" right="0.75" top="1" bottom="1" header="0.5" footer="0.5"/>
  <pageSetup scale="75" orientation="portrait" r:id="rId1"/>
  <headerFooter alignWithMargins="0">
    <oddHeader>&amp;LCommon Data Set 2021-2022</oddHeader>
    <oddFooter>&amp;LCDS-B&amp;RPage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Q54"/>
  <sheetViews>
    <sheetView showRuler="0" topLeftCell="A15" zoomScaleNormal="100" zoomScalePageLayoutView="115" workbookViewId="0">
      <selection activeCell="I24" sqref="I24"/>
    </sheetView>
  </sheetViews>
  <sheetFormatPr baseColWidth="10" defaultColWidth="0" defaultRowHeight="13" zeroHeight="1" x14ac:dyDescent="0.15"/>
  <cols>
    <col min="1" max="2" width="3.83203125" style="1" customWidth="1"/>
    <col min="3" max="3" width="10.83203125" style="1" customWidth="1"/>
    <col min="4" max="11" width="9" style="1" customWidth="1"/>
    <col min="12" max="12" width="9.1640625" style="1" customWidth="1"/>
    <col min="13" max="16384" width="0" style="1" hidden="1"/>
  </cols>
  <sheetData>
    <row r="1" spans="1:17" ht="18" x14ac:dyDescent="0.15">
      <c r="A1" s="429" t="s">
        <v>99</v>
      </c>
      <c r="B1" s="429"/>
      <c r="C1" s="429"/>
      <c r="D1" s="429"/>
      <c r="E1" s="429"/>
      <c r="F1" s="429"/>
      <c r="G1" s="429"/>
      <c r="H1" s="429"/>
      <c r="I1" s="429"/>
      <c r="J1" s="429"/>
      <c r="K1" s="429"/>
    </row>
    <row r="2" spans="1:17" x14ac:dyDescent="0.15"/>
    <row r="3" spans="1:17" ht="42" customHeight="1" x14ac:dyDescent="0.15">
      <c r="A3" s="339" t="s">
        <v>827</v>
      </c>
      <c r="B3" s="685" t="s">
        <v>885</v>
      </c>
      <c r="C3" s="686"/>
      <c r="D3" s="686"/>
      <c r="E3" s="686"/>
      <c r="F3" s="686"/>
      <c r="G3" s="686"/>
      <c r="H3" s="686"/>
      <c r="I3" s="686"/>
      <c r="J3" s="686"/>
      <c r="K3" s="686"/>
    </row>
    <row r="4" spans="1:17" ht="66" customHeight="1" x14ac:dyDescent="0.15">
      <c r="B4" s="677" t="s">
        <v>491</v>
      </c>
      <c r="C4" s="678"/>
      <c r="D4" s="678"/>
      <c r="E4" s="678"/>
      <c r="F4" s="678"/>
      <c r="G4" s="678"/>
      <c r="H4" s="678"/>
      <c r="I4" s="678"/>
      <c r="J4" s="678"/>
      <c r="K4" s="679"/>
    </row>
    <row r="5" spans="1:17" s="340" customFormat="1" x14ac:dyDescent="0.15">
      <c r="B5" s="341"/>
      <c r="C5" s="342"/>
      <c r="D5" s="343"/>
      <c r="E5" s="343"/>
      <c r="F5" s="343"/>
      <c r="G5" s="343"/>
      <c r="H5" s="343"/>
      <c r="I5" s="344"/>
      <c r="J5" s="341" t="s">
        <v>525</v>
      </c>
      <c r="K5" s="341" t="s">
        <v>526</v>
      </c>
    </row>
    <row r="6" spans="1:17" s="345" customFormat="1" ht="55.5" customHeight="1" x14ac:dyDescent="0.15">
      <c r="B6" s="346" t="s">
        <v>616</v>
      </c>
      <c r="C6" s="684" t="s">
        <v>816</v>
      </c>
      <c r="D6" s="684"/>
      <c r="E6" s="684"/>
      <c r="F6" s="684"/>
      <c r="G6" s="684"/>
      <c r="H6" s="684"/>
      <c r="I6" s="684"/>
      <c r="J6" s="347" t="s">
        <v>527</v>
      </c>
      <c r="K6" s="347" t="s">
        <v>528</v>
      </c>
    </row>
    <row r="7" spans="1:17" s="345" customFormat="1" ht="46.5" customHeight="1" x14ac:dyDescent="0.15">
      <c r="B7" s="346" t="s">
        <v>617</v>
      </c>
      <c r="C7" s="684" t="s">
        <v>817</v>
      </c>
      <c r="D7" s="684"/>
      <c r="E7" s="684"/>
      <c r="F7" s="684"/>
      <c r="G7" s="684"/>
      <c r="H7" s="684"/>
      <c r="I7" s="684"/>
      <c r="J7" s="347" t="s">
        <v>527</v>
      </c>
      <c r="K7" s="347" t="s">
        <v>305</v>
      </c>
    </row>
    <row r="8" spans="1:17" s="345" customFormat="1" ht="24.75" customHeight="1" x14ac:dyDescent="0.15">
      <c r="B8" s="346" t="s">
        <v>618</v>
      </c>
      <c r="C8" s="663" t="s">
        <v>818</v>
      </c>
      <c r="D8" s="663"/>
      <c r="E8" s="663"/>
      <c r="F8" s="663"/>
      <c r="G8" s="663"/>
      <c r="H8" s="663"/>
      <c r="I8" s="663"/>
      <c r="J8" s="347" t="s">
        <v>527</v>
      </c>
      <c r="K8" s="347" t="s">
        <v>529</v>
      </c>
    </row>
    <row r="9" spans="1:17" s="345" customFormat="1" ht="25.5" customHeight="1" x14ac:dyDescent="0.15">
      <c r="B9" s="346" t="s">
        <v>619</v>
      </c>
      <c r="C9" s="663" t="s">
        <v>819</v>
      </c>
      <c r="D9" s="663"/>
      <c r="E9" s="663"/>
      <c r="F9" s="663"/>
      <c r="G9" s="663"/>
      <c r="H9" s="663"/>
      <c r="I9" s="663"/>
      <c r="J9" s="347" t="s">
        <v>527</v>
      </c>
      <c r="K9" s="347" t="s">
        <v>527</v>
      </c>
    </row>
    <row r="10" spans="1:17" s="345" customFormat="1" x14ac:dyDescent="0.15">
      <c r="B10" s="346" t="s">
        <v>620</v>
      </c>
      <c r="C10" s="663" t="s">
        <v>820</v>
      </c>
      <c r="D10" s="663"/>
      <c r="E10" s="663"/>
      <c r="F10" s="663"/>
      <c r="G10" s="663"/>
      <c r="H10" s="663"/>
      <c r="I10" s="663"/>
      <c r="J10" s="347" t="s">
        <v>529</v>
      </c>
      <c r="K10" s="347" t="s">
        <v>527</v>
      </c>
    </row>
    <row r="11" spans="1:17" s="345" customFormat="1" x14ac:dyDescent="0.15">
      <c r="B11" s="346" t="s">
        <v>621</v>
      </c>
      <c r="C11" s="663" t="s">
        <v>821</v>
      </c>
      <c r="D11" s="663"/>
      <c r="E11" s="663"/>
      <c r="F11" s="663"/>
      <c r="G11" s="663"/>
      <c r="H11" s="663"/>
      <c r="I11" s="663"/>
      <c r="J11" s="347" t="s">
        <v>527</v>
      </c>
      <c r="K11" s="347" t="s">
        <v>527</v>
      </c>
    </row>
    <row r="12" spans="1:17" s="345" customFormat="1" x14ac:dyDescent="0.15">
      <c r="B12" s="346" t="s">
        <v>622</v>
      </c>
      <c r="C12" s="663" t="s">
        <v>822</v>
      </c>
      <c r="D12" s="663"/>
      <c r="E12" s="663"/>
      <c r="F12" s="663"/>
      <c r="G12" s="663"/>
      <c r="H12" s="663"/>
      <c r="I12" s="663"/>
      <c r="J12" s="347" t="s">
        <v>527</v>
      </c>
      <c r="K12" s="347" t="s">
        <v>529</v>
      </c>
    </row>
    <row r="13" spans="1:17" ht="12.75" customHeight="1" x14ac:dyDescent="0.15">
      <c r="B13" s="348"/>
      <c r="C13" s="348"/>
      <c r="D13" s="348"/>
      <c r="E13" s="348"/>
      <c r="F13" s="348"/>
      <c r="G13" s="348"/>
      <c r="H13" s="348"/>
      <c r="I13" s="348"/>
      <c r="J13" s="348"/>
      <c r="K13" s="348"/>
      <c r="Q13" s="349"/>
    </row>
    <row r="14" spans="1:17" s="204" customFormat="1" ht="31.5" customHeight="1" x14ac:dyDescent="0.15">
      <c r="B14" s="680" t="s">
        <v>857</v>
      </c>
      <c r="C14" s="681"/>
      <c r="D14" s="681"/>
      <c r="E14" s="681"/>
      <c r="F14" s="681"/>
      <c r="G14" s="681"/>
      <c r="H14" s="681"/>
      <c r="I14" s="681"/>
      <c r="J14" s="681"/>
      <c r="K14" s="681"/>
    </row>
    <row r="15" spans="1:17" s="204" customFormat="1" ht="55.5" customHeight="1" x14ac:dyDescent="0.15">
      <c r="B15" s="680" t="s">
        <v>858</v>
      </c>
      <c r="C15" s="681"/>
      <c r="D15" s="681"/>
      <c r="E15" s="681"/>
      <c r="F15" s="681"/>
      <c r="G15" s="681"/>
      <c r="H15" s="681"/>
      <c r="I15" s="681"/>
      <c r="J15" s="681"/>
      <c r="K15" s="681"/>
    </row>
    <row r="16" spans="1:17" ht="32.25" customHeight="1" x14ac:dyDescent="0.15">
      <c r="B16" s="680" t="s">
        <v>859</v>
      </c>
      <c r="C16" s="680"/>
      <c r="D16" s="680"/>
      <c r="E16" s="680"/>
      <c r="F16" s="680"/>
      <c r="G16" s="680"/>
      <c r="H16" s="680"/>
      <c r="I16" s="680"/>
      <c r="J16" s="680"/>
      <c r="K16" s="680"/>
    </row>
    <row r="17" spans="1:11" ht="67.5" customHeight="1" x14ac:dyDescent="0.15">
      <c r="B17" s="680" t="s">
        <v>860</v>
      </c>
      <c r="C17" s="681"/>
      <c r="D17" s="681"/>
      <c r="E17" s="681"/>
      <c r="F17" s="681"/>
      <c r="G17" s="681"/>
      <c r="H17" s="681"/>
      <c r="I17" s="681"/>
      <c r="J17" s="681"/>
      <c r="K17" s="681"/>
    </row>
    <row r="18" spans="1:11" ht="26.25" customHeight="1" x14ac:dyDescent="0.15">
      <c r="B18" s="682" t="s">
        <v>861</v>
      </c>
      <c r="C18" s="683"/>
      <c r="D18" s="683"/>
      <c r="E18" s="683"/>
      <c r="F18" s="683"/>
      <c r="G18" s="683"/>
      <c r="H18" s="683"/>
      <c r="I18" s="683"/>
      <c r="J18" s="683"/>
      <c r="K18" s="683"/>
    </row>
    <row r="19" spans="1:11" x14ac:dyDescent="0.15">
      <c r="C19" s="121"/>
      <c r="D19" s="121"/>
      <c r="E19" s="121"/>
      <c r="F19" s="121"/>
      <c r="G19" s="121"/>
      <c r="H19" s="121"/>
      <c r="I19" s="121"/>
      <c r="J19" s="121"/>
      <c r="K19" s="121"/>
    </row>
    <row r="20" spans="1:11" x14ac:dyDescent="0.15">
      <c r="A20" s="19" t="s">
        <v>827</v>
      </c>
      <c r="B20" s="639"/>
      <c r="C20" s="640"/>
      <c r="D20" s="640"/>
      <c r="E20" s="640"/>
      <c r="F20" s="640"/>
      <c r="G20" s="640"/>
      <c r="H20" s="641"/>
      <c r="I20" s="337" t="s">
        <v>100</v>
      </c>
      <c r="J20" s="337" t="s">
        <v>101</v>
      </c>
      <c r="K20" s="337" t="s">
        <v>188</v>
      </c>
    </row>
    <row r="21" spans="1:11" x14ac:dyDescent="0.15">
      <c r="A21" s="19"/>
      <c r="B21" s="350" t="s">
        <v>616</v>
      </c>
      <c r="C21" s="463" t="s">
        <v>102</v>
      </c>
      <c r="D21" s="463"/>
      <c r="E21" s="463"/>
      <c r="F21" s="463"/>
      <c r="G21" s="463"/>
      <c r="H21" s="501"/>
      <c r="I21" s="22">
        <v>284</v>
      </c>
      <c r="J21" s="22"/>
      <c r="K21" s="417">
        <v>308</v>
      </c>
    </row>
    <row r="22" spans="1:11" x14ac:dyDescent="0.15">
      <c r="A22" s="19"/>
      <c r="B22" s="350" t="s">
        <v>617</v>
      </c>
      <c r="C22" s="463" t="s">
        <v>103</v>
      </c>
      <c r="D22" s="463"/>
      <c r="E22" s="463"/>
      <c r="F22" s="463"/>
      <c r="G22" s="463"/>
      <c r="H22" s="501"/>
      <c r="I22" s="22"/>
      <c r="J22" s="22"/>
      <c r="K22" s="417">
        <v>48</v>
      </c>
    </row>
    <row r="23" spans="1:11" x14ac:dyDescent="0.15">
      <c r="A23" s="19"/>
      <c r="B23" s="350" t="s">
        <v>618</v>
      </c>
      <c r="C23" s="463" t="s">
        <v>104</v>
      </c>
      <c r="D23" s="463"/>
      <c r="E23" s="463"/>
      <c r="F23" s="463"/>
      <c r="G23" s="463"/>
      <c r="H23" s="501"/>
      <c r="I23" s="22">
        <v>154</v>
      </c>
      <c r="J23" s="22"/>
      <c r="K23" s="417">
        <v>142</v>
      </c>
    </row>
    <row r="24" spans="1:11" x14ac:dyDescent="0.15">
      <c r="A24" s="19"/>
      <c r="B24" s="350" t="s">
        <v>619</v>
      </c>
      <c r="C24" s="463" t="s">
        <v>105</v>
      </c>
      <c r="D24" s="463"/>
      <c r="E24" s="463"/>
      <c r="F24" s="463"/>
      <c r="G24" s="463"/>
      <c r="H24" s="501"/>
      <c r="I24" s="22">
        <v>130</v>
      </c>
      <c r="J24" s="22"/>
      <c r="K24" s="417">
        <v>166</v>
      </c>
    </row>
    <row r="25" spans="1:11" ht="14.25" customHeight="1" x14ac:dyDescent="0.15">
      <c r="A25" s="19"/>
      <c r="B25" s="350" t="s">
        <v>620</v>
      </c>
      <c r="C25" s="463" t="s">
        <v>106</v>
      </c>
      <c r="D25" s="463"/>
      <c r="E25" s="463"/>
      <c r="F25" s="463"/>
      <c r="G25" s="463"/>
      <c r="H25" s="501"/>
      <c r="I25" s="22"/>
      <c r="J25" s="22"/>
      <c r="K25" s="417">
        <v>40</v>
      </c>
    </row>
    <row r="26" spans="1:11" ht="12" customHeight="1" x14ac:dyDescent="0.15">
      <c r="A26" s="19"/>
      <c r="B26" s="350" t="s">
        <v>621</v>
      </c>
      <c r="C26" s="668" t="s">
        <v>95</v>
      </c>
      <c r="D26" s="668"/>
      <c r="E26" s="668"/>
      <c r="F26" s="668"/>
      <c r="G26" s="668"/>
      <c r="H26" s="669"/>
      <c r="I26" s="22"/>
      <c r="J26" s="22"/>
      <c r="K26" s="22"/>
    </row>
    <row r="27" spans="1:11" ht="26.25" customHeight="1" x14ac:dyDescent="0.15">
      <c r="A27" s="19"/>
      <c r="B27" s="350" t="s">
        <v>622</v>
      </c>
      <c r="C27" s="463" t="s">
        <v>823</v>
      </c>
      <c r="D27" s="463"/>
      <c r="E27" s="463"/>
      <c r="F27" s="463"/>
      <c r="G27" s="463"/>
      <c r="H27" s="501"/>
      <c r="I27" s="22"/>
      <c r="J27" s="22"/>
      <c r="K27" s="22"/>
    </row>
    <row r="28" spans="1:11" x14ac:dyDescent="0.15">
      <c r="A28" s="19"/>
      <c r="B28" s="350" t="s">
        <v>623</v>
      </c>
      <c r="C28" s="463" t="s">
        <v>824</v>
      </c>
      <c r="D28" s="463"/>
      <c r="E28" s="463"/>
      <c r="F28" s="463"/>
      <c r="G28" s="463"/>
      <c r="H28" s="501"/>
      <c r="I28" s="22"/>
      <c r="J28" s="22"/>
      <c r="K28" s="22"/>
    </row>
    <row r="29" spans="1:11" ht="25.5" customHeight="1" x14ac:dyDescent="0.15">
      <c r="A29" s="19"/>
      <c r="B29" s="350" t="s">
        <v>772</v>
      </c>
      <c r="C29" s="463" t="s">
        <v>826</v>
      </c>
      <c r="D29" s="463"/>
      <c r="E29" s="463"/>
      <c r="F29" s="463"/>
      <c r="G29" s="463"/>
      <c r="H29" s="501"/>
      <c r="I29" s="22"/>
      <c r="J29" s="22"/>
      <c r="K29" s="22"/>
    </row>
    <row r="30" spans="1:11" ht="25.5" customHeight="1" x14ac:dyDescent="0.15">
      <c r="A30" s="19"/>
      <c r="B30" s="350" t="s">
        <v>773</v>
      </c>
      <c r="C30" s="669" t="s">
        <v>825</v>
      </c>
      <c r="D30" s="513"/>
      <c r="E30" s="513"/>
      <c r="F30" s="513"/>
      <c r="G30" s="513"/>
      <c r="H30" s="513"/>
      <c r="I30" s="351"/>
      <c r="J30" s="351"/>
      <c r="K30" s="22"/>
    </row>
    <row r="31" spans="1:11" ht="10.5" customHeight="1" x14ac:dyDescent="0.15"/>
    <row r="32" spans="1:11" x14ac:dyDescent="0.15">
      <c r="A32" s="19" t="s">
        <v>828</v>
      </c>
      <c r="B32" s="510" t="s">
        <v>117</v>
      </c>
      <c r="C32" s="511"/>
      <c r="D32" s="511"/>
      <c r="E32" s="511"/>
      <c r="F32" s="511"/>
      <c r="G32" s="511"/>
      <c r="H32" s="511"/>
      <c r="I32" s="511"/>
      <c r="J32" s="511"/>
      <c r="K32" s="511"/>
    </row>
    <row r="33" spans="1:11" ht="54.75" customHeight="1" x14ac:dyDescent="0.15">
      <c r="B33" s="523" t="s">
        <v>886</v>
      </c>
      <c r="C33" s="523"/>
      <c r="D33" s="523"/>
      <c r="E33" s="523"/>
      <c r="F33" s="523"/>
      <c r="G33" s="523"/>
      <c r="H33" s="523"/>
      <c r="I33" s="523"/>
      <c r="J33" s="523"/>
      <c r="K33" s="523"/>
    </row>
    <row r="34" spans="1:11" ht="12.75" customHeight="1" x14ac:dyDescent="0.15">
      <c r="B34" s="673" t="s">
        <v>862</v>
      </c>
      <c r="C34" s="673"/>
      <c r="D34" s="673"/>
      <c r="E34" s="673"/>
      <c r="F34" s="673"/>
      <c r="G34" s="673"/>
      <c r="H34" s="673"/>
      <c r="I34" s="673"/>
      <c r="J34" s="673"/>
      <c r="K34" s="673"/>
    </row>
    <row r="35" spans="1:11" ht="11.25" customHeight="1" x14ac:dyDescent="0.15">
      <c r="B35" s="12"/>
      <c r="C35" s="12"/>
      <c r="D35" s="12"/>
      <c r="E35" s="12"/>
      <c r="F35" s="12"/>
      <c r="G35" s="12"/>
      <c r="H35" s="12"/>
      <c r="I35" s="12"/>
      <c r="J35" s="12"/>
      <c r="K35" s="12"/>
    </row>
    <row r="36" spans="1:11" s="336" customFormat="1" x14ac:dyDescent="0.15">
      <c r="A36" s="339"/>
      <c r="B36" s="665" t="s">
        <v>887</v>
      </c>
      <c r="C36" s="665"/>
      <c r="D36" s="665"/>
      <c r="E36" s="665"/>
      <c r="F36" s="665"/>
      <c r="G36" s="258">
        <v>9</v>
      </c>
      <c r="H36" s="352" t="s">
        <v>130</v>
      </c>
      <c r="I36" s="353" t="s">
        <v>530</v>
      </c>
      <c r="J36" s="354">
        <v>2905</v>
      </c>
      <c r="K36" s="353" t="s">
        <v>531</v>
      </c>
    </row>
    <row r="37" spans="1:11" s="336" customFormat="1" x14ac:dyDescent="0.15">
      <c r="I37" s="355" t="s">
        <v>532</v>
      </c>
      <c r="J37" s="354">
        <v>308</v>
      </c>
      <c r="K37" s="353" t="s">
        <v>131</v>
      </c>
    </row>
    <row r="38" spans="1:11" ht="16.5" customHeight="1" x14ac:dyDescent="0.15">
      <c r="A38" s="339" t="s">
        <v>832</v>
      </c>
      <c r="B38" s="510" t="s">
        <v>107</v>
      </c>
      <c r="C38" s="511"/>
      <c r="D38" s="511"/>
      <c r="E38" s="511"/>
      <c r="F38" s="511"/>
      <c r="G38" s="511"/>
      <c r="H38" s="511"/>
      <c r="I38" s="511"/>
      <c r="J38" s="511"/>
      <c r="K38" s="511"/>
    </row>
    <row r="39" spans="1:11" ht="27" customHeight="1" x14ac:dyDescent="0.15">
      <c r="A39" s="19"/>
      <c r="B39" s="523" t="s">
        <v>888</v>
      </c>
      <c r="C39" s="523"/>
      <c r="D39" s="523"/>
      <c r="E39" s="523"/>
      <c r="F39" s="523"/>
      <c r="G39" s="523"/>
      <c r="H39" s="523"/>
      <c r="I39" s="523"/>
      <c r="J39" s="523"/>
      <c r="K39" s="523"/>
    </row>
    <row r="40" spans="1:11" ht="27" customHeight="1" x14ac:dyDescent="0.15">
      <c r="A40" s="19"/>
      <c r="B40" s="612" t="s">
        <v>829</v>
      </c>
      <c r="C40" s="523"/>
      <c r="D40" s="523"/>
      <c r="E40" s="523"/>
      <c r="F40" s="523"/>
      <c r="G40" s="523"/>
      <c r="H40" s="523"/>
      <c r="I40" s="523"/>
      <c r="J40" s="523"/>
      <c r="K40" s="523"/>
    </row>
    <row r="41" spans="1:11" ht="111.75" customHeight="1" x14ac:dyDescent="0.15">
      <c r="A41" s="19"/>
      <c r="B41" s="672" t="s">
        <v>830</v>
      </c>
      <c r="C41" s="523"/>
      <c r="D41" s="523"/>
      <c r="E41" s="523"/>
      <c r="F41" s="523"/>
      <c r="G41" s="523"/>
      <c r="H41" s="523"/>
      <c r="I41" s="523"/>
      <c r="J41" s="523"/>
      <c r="K41" s="523"/>
    </row>
    <row r="42" spans="1:11" ht="90" customHeight="1" x14ac:dyDescent="0.15">
      <c r="A42" s="19"/>
      <c r="B42" s="672" t="s">
        <v>831</v>
      </c>
      <c r="C42" s="523"/>
      <c r="D42" s="523"/>
      <c r="E42" s="523"/>
      <c r="F42" s="523"/>
      <c r="G42" s="523"/>
      <c r="H42" s="523"/>
      <c r="I42" s="523"/>
      <c r="J42" s="523"/>
      <c r="K42" s="523"/>
    </row>
    <row r="43" spans="1:11" ht="54" customHeight="1" x14ac:dyDescent="0.15">
      <c r="A43" s="19"/>
      <c r="B43" s="523" t="s">
        <v>889</v>
      </c>
      <c r="C43" s="523"/>
      <c r="D43" s="523"/>
      <c r="E43" s="523"/>
      <c r="F43" s="523"/>
      <c r="G43" s="523"/>
      <c r="H43" s="523"/>
      <c r="I43" s="523"/>
      <c r="J43" s="523"/>
      <c r="K43" s="523"/>
    </row>
    <row r="44" spans="1:11" x14ac:dyDescent="0.15">
      <c r="A44" s="19"/>
      <c r="B44" s="356"/>
      <c r="C44" s="356"/>
      <c r="D44" s="356"/>
      <c r="E44" s="356"/>
      <c r="F44" s="356"/>
      <c r="G44" s="356"/>
      <c r="H44" s="356"/>
      <c r="I44" s="356"/>
      <c r="J44" s="356"/>
      <c r="K44" s="356"/>
    </row>
    <row r="45" spans="1:11" x14ac:dyDescent="0.15">
      <c r="A45" s="19"/>
      <c r="B45" s="666" t="s">
        <v>286</v>
      </c>
      <c r="C45" s="667"/>
      <c r="D45" s="667"/>
      <c r="E45" s="667"/>
      <c r="F45" s="667"/>
      <c r="G45" s="667"/>
      <c r="H45" s="667"/>
      <c r="I45" s="667"/>
      <c r="J45" s="667"/>
      <c r="K45" s="667"/>
    </row>
    <row r="46" spans="1:11" x14ac:dyDescent="0.15"/>
    <row r="47" spans="1:11" x14ac:dyDescent="0.15">
      <c r="A47" s="19"/>
      <c r="B47" s="664" t="s">
        <v>287</v>
      </c>
      <c r="C47" s="664"/>
      <c r="D47" s="664"/>
      <c r="E47" s="664"/>
      <c r="F47" s="664"/>
      <c r="G47" s="664"/>
      <c r="H47" s="664"/>
      <c r="I47" s="664"/>
      <c r="J47" s="664"/>
      <c r="K47" s="664"/>
    </row>
    <row r="48" spans="1:11" ht="12.75" customHeight="1" x14ac:dyDescent="0.15">
      <c r="A48" s="19"/>
      <c r="B48" s="670"/>
      <c r="C48" s="671"/>
      <c r="D48" s="357" t="s">
        <v>109</v>
      </c>
      <c r="E48" s="357" t="s">
        <v>110</v>
      </c>
      <c r="F48" s="357" t="s">
        <v>111</v>
      </c>
      <c r="G48" s="357" t="s">
        <v>112</v>
      </c>
      <c r="H48" s="357" t="s">
        <v>113</v>
      </c>
      <c r="I48" s="357" t="s">
        <v>114</v>
      </c>
      <c r="J48" s="357" t="s">
        <v>115</v>
      </c>
      <c r="K48" s="357" t="s">
        <v>188</v>
      </c>
    </row>
    <row r="49" spans="1:11" ht="26.25" customHeight="1" x14ac:dyDescent="0.15">
      <c r="A49" s="19"/>
      <c r="B49" s="674" t="s">
        <v>108</v>
      </c>
      <c r="C49" s="675"/>
      <c r="D49" s="22">
        <v>407</v>
      </c>
      <c r="E49" s="22">
        <v>381</v>
      </c>
      <c r="F49" s="22">
        <v>114</v>
      </c>
      <c r="G49" s="22">
        <v>71</v>
      </c>
      <c r="H49" s="22">
        <v>35</v>
      </c>
      <c r="I49" s="22">
        <v>8</v>
      </c>
      <c r="J49" s="22">
        <v>4</v>
      </c>
      <c r="K49" s="22">
        <f>SUM(D49:J49)</f>
        <v>1020</v>
      </c>
    </row>
    <row r="50" spans="1:11" x14ac:dyDescent="0.15">
      <c r="B50" s="676"/>
      <c r="C50" s="676"/>
    </row>
    <row r="51" spans="1:11" ht="12.75" customHeight="1" x14ac:dyDescent="0.15">
      <c r="A51" s="19"/>
      <c r="B51" s="670"/>
      <c r="C51" s="671"/>
      <c r="D51" s="357" t="s">
        <v>109</v>
      </c>
      <c r="E51" s="357" t="s">
        <v>110</v>
      </c>
      <c r="F51" s="357" t="s">
        <v>111</v>
      </c>
      <c r="G51" s="357" t="s">
        <v>112</v>
      </c>
      <c r="H51" s="357" t="s">
        <v>113</v>
      </c>
      <c r="I51" s="357" t="s">
        <v>114</v>
      </c>
      <c r="J51" s="357" t="s">
        <v>115</v>
      </c>
      <c r="K51" s="357" t="s">
        <v>188</v>
      </c>
    </row>
    <row r="52" spans="1:11" ht="26.25" customHeight="1" x14ac:dyDescent="0.15">
      <c r="A52" s="19"/>
      <c r="B52" s="670" t="s">
        <v>116</v>
      </c>
      <c r="C52" s="671"/>
      <c r="D52" s="22">
        <v>105</v>
      </c>
      <c r="E52" s="22">
        <v>27</v>
      </c>
      <c r="F52" s="22">
        <v>15</v>
      </c>
      <c r="G52" s="22">
        <v>1</v>
      </c>
      <c r="H52" s="22">
        <v>6</v>
      </c>
      <c r="I52" s="22">
        <v>0</v>
      </c>
      <c r="J52" s="22">
        <v>0</v>
      </c>
      <c r="K52" s="22">
        <f>SUM(D52:J52)</f>
        <v>154</v>
      </c>
    </row>
    <row r="53" spans="1:11" x14ac:dyDescent="0.15"/>
    <row r="54" spans="1:11" x14ac:dyDescent="0.15"/>
  </sheetData>
  <mergeCells count="43">
    <mergeCell ref="A1:K1"/>
    <mergeCell ref="B4:K4"/>
    <mergeCell ref="B20:H20"/>
    <mergeCell ref="C21:H21"/>
    <mergeCell ref="B14:K14"/>
    <mergeCell ref="B15:K15"/>
    <mergeCell ref="B16:K16"/>
    <mergeCell ref="B17:K17"/>
    <mergeCell ref="B18:K18"/>
    <mergeCell ref="C6:I6"/>
    <mergeCell ref="C12:I12"/>
    <mergeCell ref="C9:I9"/>
    <mergeCell ref="C10:I10"/>
    <mergeCell ref="C11:I11"/>
    <mergeCell ref="B3:K3"/>
    <mergeCell ref="C7:I7"/>
    <mergeCell ref="B34:K34"/>
    <mergeCell ref="B41:K41"/>
    <mergeCell ref="B49:C49"/>
    <mergeCell ref="B48:C48"/>
    <mergeCell ref="B50:C50"/>
    <mergeCell ref="B52:C52"/>
    <mergeCell ref="B51:C51"/>
    <mergeCell ref="B43:K43"/>
    <mergeCell ref="B42:K42"/>
    <mergeCell ref="B39:K39"/>
    <mergeCell ref="B40:K40"/>
    <mergeCell ref="C8:I8"/>
    <mergeCell ref="B47:K47"/>
    <mergeCell ref="C25:H25"/>
    <mergeCell ref="C22:H22"/>
    <mergeCell ref="C23:H23"/>
    <mergeCell ref="C24:H24"/>
    <mergeCell ref="B32:K32"/>
    <mergeCell ref="B33:K33"/>
    <mergeCell ref="B36:F36"/>
    <mergeCell ref="B38:K38"/>
    <mergeCell ref="B45:K45"/>
    <mergeCell ref="C26:H26"/>
    <mergeCell ref="C27:H27"/>
    <mergeCell ref="C28:H28"/>
    <mergeCell ref="C29:H29"/>
    <mergeCell ref="C30:H30"/>
  </mergeCells>
  <phoneticPr fontId="0" type="noConversion"/>
  <pageMargins left="0.75" right="0.75" top="1" bottom="1" header="0.5" footer="0.5"/>
  <pageSetup scale="75" orientation="portrait" r:id="rId1"/>
  <headerFooter alignWithMargins="0">
    <oddHeader>&amp;LCommon Data Set 2021-2022</oddHeader>
    <oddFooter>&amp;LCDS-B&amp;RPage &amp;P</oddFooter>
  </headerFooter>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9</vt:i4>
      </vt:variant>
    </vt:vector>
  </HeadingPairs>
  <TitlesOfParts>
    <vt:vector size="9" baseType="lpstr">
      <vt:lpstr>General</vt:lpstr>
      <vt:lpstr>Enrollment and Persistence</vt:lpstr>
      <vt:lpstr>Admissions</vt:lpstr>
      <vt:lpstr>Transfer</vt:lpstr>
      <vt:lpstr>Offerings</vt:lpstr>
      <vt:lpstr>Student Life</vt:lpstr>
      <vt:lpstr>Expenses</vt:lpstr>
      <vt:lpstr>Financial Aid</vt:lpstr>
      <vt:lpstr>Faculty and Courses</vt:lpstr>
    </vt:vector>
  </TitlesOfParts>
  <Company>Your Company Name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tony</dc:creator>
  <cp:lastModifiedBy>Microsoft Office User</cp:lastModifiedBy>
  <cp:lastPrinted>2021-10-20T14:33:26Z</cp:lastPrinted>
  <dcterms:created xsi:type="dcterms:W3CDTF">2001-06-11T17:38:48Z</dcterms:created>
  <dcterms:modified xsi:type="dcterms:W3CDTF">2022-08-03T14:04:16Z</dcterms:modified>
</cp:coreProperties>
</file>